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809951AE-3431-47BB-A03F-623599F0ED3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Form" sheetId="1" r:id="rId1"/>
    <sheet name="Sample" sheetId="3" r:id="rId2"/>
    <sheet name="Sample Land Acquisition" sheetId="4" r:id="rId3"/>
  </sheets>
  <definedNames>
    <definedName name="_xlnm.Print_Area" localSheetId="0">'Budget Form'!$A$1:$H$51</definedName>
    <definedName name="_xlnm.Print_Area" localSheetId="1">Sample!$A$1:$H$53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11" i="4"/>
  <c r="H12" i="4"/>
  <c r="H13" i="4"/>
  <c r="H14" i="4"/>
  <c r="E15" i="4"/>
  <c r="F15" i="4"/>
  <c r="G15" i="4"/>
  <c r="H15" i="4"/>
  <c r="H19" i="4"/>
  <c r="H22" i="4"/>
  <c r="H23" i="4"/>
  <c r="H24" i="4"/>
  <c r="H25" i="4"/>
  <c r="H26" i="4"/>
  <c r="H27" i="4"/>
  <c r="H28" i="4"/>
  <c r="E33" i="4"/>
  <c r="E54" i="4" s="1"/>
  <c r="F33" i="4"/>
  <c r="F54" i="4" s="1"/>
  <c r="G33" i="4"/>
  <c r="G37" i="4"/>
  <c r="H37" i="4" s="1"/>
  <c r="G38" i="4"/>
  <c r="H38" i="4" s="1"/>
  <c r="F48" i="4"/>
  <c r="H33" i="4" l="1"/>
  <c r="H48" i="4"/>
  <c r="G48" i="4"/>
  <c r="G54" i="4" s="1"/>
  <c r="D59" i="4" s="1"/>
  <c r="G14" i="3"/>
  <c r="F14" i="3"/>
  <c r="E14" i="3"/>
  <c r="G13" i="1"/>
  <c r="F13" i="1"/>
  <c r="E13" i="1"/>
  <c r="H54" i="4" l="1"/>
  <c r="C59" i="4" s="1"/>
  <c r="E59" i="4" s="1"/>
  <c r="E57" i="3"/>
  <c r="E56" i="3"/>
  <c r="H39" i="3"/>
  <c r="H42" i="3"/>
  <c r="H45" i="3"/>
  <c r="H12" i="3"/>
  <c r="H27" i="3"/>
  <c r="H21" i="3"/>
  <c r="H24" i="3"/>
  <c r="H25" i="3"/>
  <c r="H26" i="3"/>
  <c r="H30" i="3"/>
  <c r="H31" i="3"/>
  <c r="G50" i="3"/>
  <c r="F50" i="3"/>
  <c r="H49" i="3"/>
  <c r="H50" i="3" s="1"/>
  <c r="G46" i="3"/>
  <c r="F46" i="3"/>
  <c r="H36" i="3"/>
  <c r="G32" i="3"/>
  <c r="F32" i="3"/>
  <c r="E32" i="3"/>
  <c r="E52" i="3" s="1"/>
  <c r="H18" i="3"/>
  <c r="H13" i="3"/>
  <c r="H11" i="3"/>
  <c r="H10" i="3"/>
  <c r="H8" i="3"/>
  <c r="H7" i="3"/>
  <c r="H6" i="3"/>
  <c r="H5" i="3"/>
  <c r="D58" i="4" l="1"/>
  <c r="E58" i="4" s="1"/>
  <c r="H46" i="3"/>
  <c r="F52" i="3"/>
  <c r="H32" i="3"/>
  <c r="G52" i="3"/>
  <c r="H14" i="3"/>
  <c r="H47" i="1"/>
  <c r="H48" i="1" s="1"/>
  <c r="G48" i="1"/>
  <c r="F48" i="1"/>
  <c r="E30" i="1"/>
  <c r="E50" i="1" s="1"/>
  <c r="H34" i="1"/>
  <c r="H37" i="1"/>
  <c r="H40" i="1"/>
  <c r="H43" i="1"/>
  <c r="F44" i="1"/>
  <c r="G44" i="1"/>
  <c r="H17" i="1"/>
  <c r="H20" i="1"/>
  <c r="H23" i="1"/>
  <c r="H26" i="1"/>
  <c r="H29" i="1"/>
  <c r="F30" i="1"/>
  <c r="G30" i="1"/>
  <c r="H12" i="1"/>
  <c r="H5" i="1"/>
  <c r="H6" i="1"/>
  <c r="H7" i="1"/>
  <c r="H8" i="1"/>
  <c r="H10" i="1"/>
  <c r="H11" i="1"/>
  <c r="H52" i="3" l="1"/>
  <c r="C57" i="3" s="1"/>
  <c r="D57" i="3"/>
  <c r="F50" i="1"/>
  <c r="G50" i="1"/>
  <c r="H30" i="1"/>
  <c r="H44" i="1"/>
  <c r="H13" i="1"/>
  <c r="D56" i="3" l="1"/>
  <c r="D55" i="1"/>
  <c r="H50" i="1"/>
  <c r="C55" i="1" s="1"/>
  <c r="E55" i="1" s="1"/>
  <c r="D54" i="1" l="1"/>
  <c r="E54" i="1" s="1"/>
</calcChain>
</file>

<file path=xl/sharedStrings.xml><?xml version="1.0" encoding="utf-8"?>
<sst xmlns="http://schemas.openxmlformats.org/spreadsheetml/2006/main" count="222" uniqueCount="84">
  <si>
    <t>Date Secured</t>
  </si>
  <si>
    <t>CASH</t>
  </si>
  <si>
    <t>IN-KIND</t>
  </si>
  <si>
    <t>TOTAL SOURCE OF FUNDS</t>
  </si>
  <si>
    <t>Source of Funds</t>
  </si>
  <si>
    <t>USE OF FUNDS - CASH SUBTOTAL</t>
  </si>
  <si>
    <t>USE OF FUNDS - IN-KIND SUBTOTAL</t>
  </si>
  <si>
    <t>TOTAL PROJECT COST</t>
  </si>
  <si>
    <t>GOCO Funds</t>
  </si>
  <si>
    <t>Applicant Funds</t>
  </si>
  <si>
    <t>Partner Funds</t>
  </si>
  <si>
    <t>Cost Per Unit</t>
  </si>
  <si>
    <t>vendor/service provider</t>
  </si>
  <si>
    <t>Total Funding</t>
  </si>
  <si>
    <t>USE OF FUNDS - CONTINGENCY SUBTOTAL</t>
  </si>
  <si>
    <t>PROJECT BUDGET</t>
  </si>
  <si>
    <t>Cost Per Unit / Hour / Acre</t>
  </si>
  <si>
    <t># of Units / Hours / Acres</t>
  </si>
  <si>
    <t># of Units</t>
  </si>
  <si>
    <t>GOCO Grant</t>
  </si>
  <si>
    <t>[Applicant]</t>
  </si>
  <si>
    <t>[Partner Source]</t>
  </si>
  <si>
    <t>Contingency</t>
  </si>
  <si>
    <t>Cumulative Partner Funds</t>
  </si>
  <si>
    <t>Required</t>
  </si>
  <si>
    <t>Actual</t>
  </si>
  <si>
    <t>Status</t>
  </si>
  <si>
    <t>Category</t>
  </si>
  <si>
    <t>Use of In-Kind Funds</t>
  </si>
  <si>
    <t>Use of Cash Funds</t>
  </si>
  <si>
    <t>MATCHING REQUIREMENTS</t>
  </si>
  <si>
    <t>City of Alamosa</t>
  </si>
  <si>
    <t>School</t>
  </si>
  <si>
    <t>Colorado Health Foundation</t>
  </si>
  <si>
    <t>Design</t>
  </si>
  <si>
    <t>Removal of old equipment</t>
  </si>
  <si>
    <t>School staff time</t>
  </si>
  <si>
    <t>TBD</t>
  </si>
  <si>
    <t>Final design/drawings</t>
  </si>
  <si>
    <t>John's Construction Company</t>
  </si>
  <si>
    <t>Earthwork</t>
  </si>
  <si>
    <t>Play Equipment</t>
  </si>
  <si>
    <t>Swing set</t>
  </si>
  <si>
    <t>Playground</t>
  </si>
  <si>
    <t>Garden boxes</t>
  </si>
  <si>
    <t>Outdoor Classroom</t>
  </si>
  <si>
    <t>Picnic tables/benches</t>
  </si>
  <si>
    <t>Concrete seating</t>
  </si>
  <si>
    <t>Shade structure</t>
  </si>
  <si>
    <t>Project Management</t>
  </si>
  <si>
    <t>City staff time</t>
  </si>
  <si>
    <t>Pete's Playground Company</t>
  </si>
  <si>
    <t>Alamosa Gravel</t>
  </si>
  <si>
    <t>Gravel</t>
  </si>
  <si>
    <t>Gravel donation</t>
  </si>
  <si>
    <t>Discount on playground equipment</t>
  </si>
  <si>
    <t>Remember: the Total Project Cost row must equal the Total Source of Funds row</t>
  </si>
  <si>
    <t>Overall Match (% based on total cost)</t>
  </si>
  <si>
    <t>Overall Match ($ based on total cost)</t>
  </si>
  <si>
    <t>Contingency - up to 10% (not required, cannot be GOCO funds)</t>
  </si>
  <si>
    <t>Site Preparation</t>
  </si>
  <si>
    <t>Contingency - Up to 10% (not required, cannot be GOCO funds)</t>
  </si>
  <si>
    <t>Legal Services</t>
  </si>
  <si>
    <t>Environmental Assessment</t>
  </si>
  <si>
    <t>Appraisal</t>
  </si>
  <si>
    <t>Due Diligence</t>
  </si>
  <si>
    <t>Stewardship Endowment</t>
  </si>
  <si>
    <t>Mapping / Survey</t>
  </si>
  <si>
    <t>Geologist's Remoteness Letter</t>
  </si>
  <si>
    <t>Baseline</t>
  </si>
  <si>
    <t xml:space="preserve">Property Acquisition </t>
  </si>
  <si>
    <t>Contractors</t>
  </si>
  <si>
    <t>Legal</t>
  </si>
  <si>
    <t>Family Foundation</t>
  </si>
  <si>
    <t>NRCS</t>
  </si>
  <si>
    <t>Colorado Land Trust</t>
  </si>
  <si>
    <t>Conservation Easement Purchase</t>
  </si>
  <si>
    <t>Appraise It, Inc.</t>
  </si>
  <si>
    <t>O.K. Environmental Services</t>
  </si>
  <si>
    <t>Dr. A. Rock, PhD</t>
  </si>
  <si>
    <t>Cheatham, Steele, &amp; Hyde, LLP</t>
  </si>
  <si>
    <t>Map It, Inc.</t>
  </si>
  <si>
    <t>Donated appraisal services</t>
  </si>
  <si>
    <t>Donated legal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</si>
</sst>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[$-409]mmm\-yy;@"/>
  </numFmts>
  <fonts count="22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0" applyNumberFormat="0" applyAlignment="0" applyProtection="0"/>
  </cellStyleXfs>
  <cellXfs count="161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10" fillId="3" borderId="6" xfId="0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6" fontId="7" fillId="3" borderId="2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12" fillId="3" borderId="13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4" fontId="7" fillId="3" borderId="6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1" fillId="3" borderId="4" xfId="0" applyNumberFormat="1" applyFont="1" applyFill="1" applyBorder="1" applyAlignment="1">
      <alignment horizontal="right" vertical="center" wrapText="1"/>
    </xf>
    <xf numFmtId="164" fontId="11" fillId="3" borderId="6" xfId="0" applyNumberFormat="1" applyFont="1" applyFill="1" applyBorder="1" applyAlignment="1">
      <alignment horizontal="right" vertical="center" wrapText="1"/>
    </xf>
    <xf numFmtId="164" fontId="10" fillId="3" borderId="6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164" fontId="16" fillId="3" borderId="1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17" fillId="3" borderId="12" xfId="1" applyNumberFormat="1" applyFont="1" applyFill="1" applyBorder="1" applyAlignment="1">
      <alignment horizontal="right" vertical="center"/>
    </xf>
    <xf numFmtId="164" fontId="15" fillId="0" borderId="14" xfId="0" applyNumberFormat="1" applyFont="1" applyFill="1" applyBorder="1" applyAlignment="1">
      <alignment vertical="center"/>
    </xf>
    <xf numFmtId="164" fontId="19" fillId="3" borderId="12" xfId="1" applyNumberFormat="1" applyFont="1" applyFill="1" applyBorder="1" applyAlignment="1">
      <alignment horizontal="right" vertical="center"/>
    </xf>
    <xf numFmtId="165" fontId="14" fillId="0" borderId="1" xfId="0" applyNumberFormat="1" applyFont="1" applyBorder="1" applyAlignment="1">
      <alignment vertical="center" wrapText="1"/>
    </xf>
    <xf numFmtId="165" fontId="11" fillId="3" borderId="6" xfId="0" applyNumberFormat="1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164" fontId="15" fillId="0" borderId="14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164" fontId="3" fillId="5" borderId="1" xfId="0" applyNumberFormat="1" applyFont="1" applyFill="1" applyBorder="1" applyAlignment="1">
      <alignment horizontal="right" vertical="center" wrapText="1"/>
    </xf>
    <xf numFmtId="165" fontId="14" fillId="0" borderId="6" xfId="0" applyNumberFormat="1" applyFont="1" applyBorder="1" applyAlignment="1">
      <alignment vertical="center" wrapText="1"/>
    </xf>
    <xf numFmtId="0" fontId="7" fillId="5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</cellXfs>
  <cellStyles count="2">
    <cellStyle name="Check Cell" xfId="1" builtinId="23"/>
    <cellStyle name="Normal" xfId="0" builtinId="0"/>
  </cellStyles>
  <dxfs count="6"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zoomScaleNormal="100" workbookViewId="0">
      <selection sqref="A1:H1"/>
    </sheetView>
  </sheetViews>
  <sheetFormatPr defaultColWidth="9.1796875" defaultRowHeight="13" x14ac:dyDescent="0.25"/>
  <cols>
    <col min="1" max="1" width="30.1796875" style="11" customWidth="1"/>
    <col min="2" max="2" width="35.1796875" style="30" customWidth="1"/>
    <col min="3" max="6" width="13.7265625" style="11" customWidth="1"/>
    <col min="7" max="7" width="13.7265625" style="31" customWidth="1"/>
    <col min="8" max="8" width="13.7265625" style="32" customWidth="1"/>
    <col min="9" max="16384" width="9.1796875" style="11"/>
  </cols>
  <sheetData>
    <row r="1" spans="1:11" s="1" customFormat="1" ht="23.5" x14ac:dyDescent="0.25">
      <c r="A1" s="138" t="s">
        <v>15</v>
      </c>
      <c r="B1" s="139"/>
      <c r="C1" s="139"/>
      <c r="D1" s="139"/>
      <c r="E1" s="139"/>
      <c r="F1" s="139"/>
      <c r="G1" s="139"/>
      <c r="H1" s="140"/>
    </row>
    <row r="2" spans="1:11" s="3" customFormat="1" ht="15" customHeight="1" x14ac:dyDescent="0.25">
      <c r="A2" s="141"/>
      <c r="B2" s="141"/>
      <c r="C2" s="141"/>
      <c r="D2" s="141"/>
      <c r="E2" s="141"/>
      <c r="F2" s="141"/>
      <c r="G2" s="141"/>
      <c r="H2" s="2"/>
    </row>
    <row r="3" spans="1:11" s="27" customFormat="1" ht="29" x14ac:dyDescent="0.25">
      <c r="A3" s="43"/>
      <c r="B3" s="44" t="s">
        <v>4</v>
      </c>
      <c r="C3" s="45" t="s">
        <v>0</v>
      </c>
      <c r="D3" s="151"/>
      <c r="E3" s="33" t="s">
        <v>8</v>
      </c>
      <c r="F3" s="34" t="s">
        <v>9</v>
      </c>
      <c r="G3" s="35" t="s">
        <v>10</v>
      </c>
      <c r="H3" s="34" t="s">
        <v>13</v>
      </c>
    </row>
    <row r="4" spans="1:11" ht="15" customHeight="1" x14ac:dyDescent="0.25">
      <c r="A4" s="4" t="s">
        <v>1</v>
      </c>
      <c r="B4" s="5"/>
      <c r="C4" s="6"/>
      <c r="D4" s="152"/>
      <c r="E4" s="7"/>
      <c r="F4" s="8"/>
      <c r="G4" s="9"/>
      <c r="H4" s="10"/>
    </row>
    <row r="5" spans="1:11" ht="15" customHeight="1" x14ac:dyDescent="0.25">
      <c r="A5" s="146"/>
      <c r="B5" s="36" t="s">
        <v>19</v>
      </c>
      <c r="C5" s="95"/>
      <c r="D5" s="152"/>
      <c r="E5" s="37"/>
      <c r="F5" s="79"/>
      <c r="G5" s="79"/>
      <c r="H5" s="37">
        <f>SUM(E5:G5)</f>
        <v>0</v>
      </c>
    </row>
    <row r="6" spans="1:11" ht="15" customHeight="1" x14ac:dyDescent="0.25">
      <c r="A6" s="147"/>
      <c r="B6" s="36" t="s">
        <v>20</v>
      </c>
      <c r="C6" s="95"/>
      <c r="D6" s="152"/>
      <c r="E6" s="79"/>
      <c r="F6" s="37"/>
      <c r="G6" s="79"/>
      <c r="H6" s="37">
        <f>SUM(E6:G6)</f>
        <v>0</v>
      </c>
    </row>
    <row r="7" spans="1:11" ht="15" customHeight="1" x14ac:dyDescent="0.25">
      <c r="A7" s="147"/>
      <c r="B7" s="36" t="s">
        <v>21</v>
      </c>
      <c r="C7" s="95"/>
      <c r="D7" s="152"/>
      <c r="E7" s="86"/>
      <c r="F7" s="79"/>
      <c r="G7" s="37"/>
      <c r="H7" s="37">
        <f>SUM(E7:G7)</f>
        <v>0</v>
      </c>
    </row>
    <row r="8" spans="1:11" ht="15" customHeight="1" x14ac:dyDescent="0.25">
      <c r="A8" s="148"/>
      <c r="B8" s="36" t="s">
        <v>21</v>
      </c>
      <c r="C8" s="95"/>
      <c r="D8" s="152"/>
      <c r="E8" s="86"/>
      <c r="F8" s="79"/>
      <c r="G8" s="37"/>
      <c r="H8" s="37">
        <f>SUM(E8:G8)</f>
        <v>0</v>
      </c>
    </row>
    <row r="9" spans="1:11" ht="15" customHeight="1" x14ac:dyDescent="0.25">
      <c r="A9" s="4" t="s">
        <v>2</v>
      </c>
      <c r="B9" s="12"/>
      <c r="C9" s="96"/>
      <c r="D9" s="152"/>
      <c r="E9" s="80"/>
      <c r="F9" s="81"/>
      <c r="G9" s="82"/>
      <c r="H9" s="13"/>
    </row>
    <row r="10" spans="1:11" ht="15" customHeight="1" x14ac:dyDescent="0.25">
      <c r="A10" s="149"/>
      <c r="B10" s="36" t="s">
        <v>20</v>
      </c>
      <c r="C10" s="95"/>
      <c r="D10" s="152"/>
      <c r="E10" s="83"/>
      <c r="F10" s="84"/>
      <c r="G10" s="79"/>
      <c r="H10" s="37">
        <f>SUM(E10:G10)</f>
        <v>0</v>
      </c>
    </row>
    <row r="11" spans="1:11" ht="15" customHeight="1" x14ac:dyDescent="0.25">
      <c r="A11" s="149"/>
      <c r="B11" s="36" t="s">
        <v>21</v>
      </c>
      <c r="C11" s="95"/>
      <c r="D11" s="152"/>
      <c r="E11" s="83"/>
      <c r="F11" s="79"/>
      <c r="G11" s="37"/>
      <c r="H11" s="37">
        <f>SUM(E11:G11)</f>
        <v>0</v>
      </c>
    </row>
    <row r="12" spans="1:11" ht="15" customHeight="1" x14ac:dyDescent="0.25">
      <c r="A12" s="149"/>
      <c r="B12" s="36" t="s">
        <v>21</v>
      </c>
      <c r="C12" s="95"/>
      <c r="D12" s="152"/>
      <c r="E12" s="83"/>
      <c r="F12" s="79"/>
      <c r="G12" s="37"/>
      <c r="H12" s="37">
        <f>SUM(E12:G12)</f>
        <v>0</v>
      </c>
    </row>
    <row r="13" spans="1:11" ht="15" customHeight="1" x14ac:dyDescent="0.25">
      <c r="A13" s="4" t="s">
        <v>3</v>
      </c>
      <c r="B13" s="5"/>
      <c r="C13" s="14"/>
      <c r="D13" s="153"/>
      <c r="E13" s="85">
        <f>SUM(E5)</f>
        <v>0</v>
      </c>
      <c r="F13" s="85">
        <f>SUM(F6,F10)</f>
        <v>0</v>
      </c>
      <c r="G13" s="85">
        <f>SUM(G7:G8,G11:G12)</f>
        <v>0</v>
      </c>
      <c r="H13" s="85">
        <f>SUM(E13:G13)</f>
        <v>0</v>
      </c>
    </row>
    <row r="14" spans="1:11" ht="15" customHeight="1" x14ac:dyDescent="0.25">
      <c r="A14" s="150"/>
      <c r="B14" s="150"/>
      <c r="C14" s="150"/>
      <c r="D14" s="150"/>
      <c r="E14" s="150"/>
      <c r="F14" s="150"/>
      <c r="G14" s="150"/>
      <c r="H14" s="150"/>
    </row>
    <row r="15" spans="1:11" s="46" customFormat="1" ht="30" customHeight="1" x14ac:dyDescent="0.25">
      <c r="A15" s="38" t="s">
        <v>1</v>
      </c>
      <c r="B15" s="53" t="s">
        <v>29</v>
      </c>
      <c r="C15" s="33" t="s">
        <v>18</v>
      </c>
      <c r="D15" s="59" t="s">
        <v>11</v>
      </c>
      <c r="E15" s="57" t="s">
        <v>8</v>
      </c>
      <c r="F15" s="34" t="s">
        <v>9</v>
      </c>
      <c r="G15" s="35" t="s">
        <v>23</v>
      </c>
      <c r="H15" s="34" t="s">
        <v>13</v>
      </c>
    </row>
    <row r="16" spans="1:11" ht="15" customHeight="1" x14ac:dyDescent="0.25">
      <c r="A16" s="15" t="s">
        <v>27</v>
      </c>
      <c r="B16" s="20"/>
      <c r="C16" s="16"/>
      <c r="D16" s="87"/>
      <c r="E16" s="88"/>
      <c r="F16" s="89"/>
      <c r="G16" s="89"/>
      <c r="H16" s="18"/>
      <c r="I16" s="19"/>
      <c r="J16" s="19"/>
      <c r="K16" s="19"/>
    </row>
    <row r="17" spans="1:11" ht="15" customHeight="1" x14ac:dyDescent="0.25">
      <c r="A17" s="61" t="s">
        <v>12</v>
      </c>
      <c r="B17" s="20"/>
      <c r="C17" s="16"/>
      <c r="D17" s="87"/>
      <c r="E17" s="88"/>
      <c r="F17" s="89"/>
      <c r="G17" s="89"/>
      <c r="H17" s="18">
        <f t="shared" ref="H17:H29" si="0">SUM(E17:G17)</f>
        <v>0</v>
      </c>
      <c r="I17" s="19"/>
      <c r="J17" s="19"/>
      <c r="K17" s="19"/>
    </row>
    <row r="18" spans="1:11" ht="15" customHeight="1" x14ac:dyDescent="0.25">
      <c r="A18" s="62"/>
      <c r="B18" s="21"/>
      <c r="C18" s="16"/>
      <c r="D18" s="87"/>
      <c r="E18" s="88"/>
      <c r="F18" s="89"/>
      <c r="G18" s="89"/>
      <c r="H18" s="18"/>
      <c r="I18" s="19"/>
      <c r="J18" s="19"/>
      <c r="K18" s="19"/>
    </row>
    <row r="19" spans="1:11" ht="15" customHeight="1" x14ac:dyDescent="0.25">
      <c r="A19" s="15" t="s">
        <v>27</v>
      </c>
      <c r="B19" s="22"/>
      <c r="C19" s="16"/>
      <c r="D19" s="87"/>
      <c r="E19" s="90"/>
      <c r="F19" s="89"/>
      <c r="G19" s="89"/>
      <c r="H19" s="18"/>
      <c r="I19" s="19"/>
      <c r="J19" s="19"/>
      <c r="K19" s="19"/>
    </row>
    <row r="20" spans="1:11" ht="15" customHeight="1" x14ac:dyDescent="0.25">
      <c r="A20" s="61" t="s">
        <v>12</v>
      </c>
      <c r="B20" s="22"/>
      <c r="C20" s="16"/>
      <c r="D20" s="87"/>
      <c r="E20" s="90"/>
      <c r="F20" s="89"/>
      <c r="G20" s="89"/>
      <c r="H20" s="18">
        <f t="shared" si="0"/>
        <v>0</v>
      </c>
      <c r="I20" s="19"/>
      <c r="J20" s="19"/>
      <c r="K20" s="19"/>
    </row>
    <row r="21" spans="1:11" ht="15" customHeight="1" x14ac:dyDescent="0.25">
      <c r="A21" s="61"/>
      <c r="B21" s="22"/>
      <c r="C21" s="16"/>
      <c r="D21" s="87"/>
      <c r="E21" s="90"/>
      <c r="F21" s="89"/>
      <c r="G21" s="89"/>
      <c r="H21" s="18"/>
      <c r="I21" s="19"/>
      <c r="J21" s="19"/>
      <c r="K21" s="19"/>
    </row>
    <row r="22" spans="1:11" ht="15" customHeight="1" x14ac:dyDescent="0.25">
      <c r="A22" s="15" t="s">
        <v>27</v>
      </c>
      <c r="B22" s="22"/>
      <c r="C22" s="16"/>
      <c r="D22" s="87"/>
      <c r="E22" s="90"/>
      <c r="F22" s="89"/>
      <c r="G22" s="89"/>
      <c r="H22" s="18"/>
      <c r="I22" s="19"/>
      <c r="J22" s="19"/>
      <c r="K22" s="19"/>
    </row>
    <row r="23" spans="1:11" ht="15" customHeight="1" x14ac:dyDescent="0.25">
      <c r="A23" s="61" t="s">
        <v>12</v>
      </c>
      <c r="B23" s="22"/>
      <c r="C23" s="16"/>
      <c r="D23" s="87"/>
      <c r="E23" s="90"/>
      <c r="F23" s="89"/>
      <c r="G23" s="89"/>
      <c r="H23" s="18">
        <f t="shared" si="0"/>
        <v>0</v>
      </c>
      <c r="I23" s="19"/>
      <c r="J23" s="19"/>
      <c r="K23" s="19"/>
    </row>
    <row r="24" spans="1:11" ht="15" customHeight="1" x14ac:dyDescent="0.25">
      <c r="A24" s="61"/>
      <c r="B24" s="22"/>
      <c r="C24" s="16"/>
      <c r="D24" s="87"/>
      <c r="E24" s="90"/>
      <c r="F24" s="89"/>
      <c r="G24" s="89"/>
      <c r="H24" s="18"/>
      <c r="I24" s="19"/>
      <c r="J24" s="19"/>
      <c r="K24" s="19"/>
    </row>
    <row r="25" spans="1:11" ht="15" customHeight="1" x14ac:dyDescent="0.25">
      <c r="A25" s="15" t="s">
        <v>27</v>
      </c>
      <c r="B25" s="22"/>
      <c r="C25" s="16"/>
      <c r="D25" s="87"/>
      <c r="E25" s="90"/>
      <c r="F25" s="89"/>
      <c r="G25" s="89"/>
      <c r="H25" s="18"/>
      <c r="I25" s="19"/>
      <c r="J25" s="19"/>
      <c r="K25" s="19"/>
    </row>
    <row r="26" spans="1:11" ht="15" customHeight="1" x14ac:dyDescent="0.25">
      <c r="A26" s="61" t="s">
        <v>12</v>
      </c>
      <c r="B26" s="22"/>
      <c r="C26" s="16"/>
      <c r="D26" s="87"/>
      <c r="E26" s="90"/>
      <c r="F26" s="89"/>
      <c r="G26" s="89"/>
      <c r="H26" s="18">
        <f t="shared" si="0"/>
        <v>0</v>
      </c>
      <c r="I26" s="19"/>
      <c r="J26" s="19"/>
      <c r="K26" s="19"/>
    </row>
    <row r="27" spans="1:11" ht="15" customHeight="1" x14ac:dyDescent="0.25">
      <c r="A27" s="62"/>
      <c r="B27" s="23"/>
      <c r="C27" s="16"/>
      <c r="D27" s="87"/>
      <c r="E27" s="90"/>
      <c r="F27" s="89"/>
      <c r="G27" s="89"/>
      <c r="H27" s="18"/>
      <c r="I27" s="19"/>
      <c r="J27" s="19"/>
      <c r="K27" s="19"/>
    </row>
    <row r="28" spans="1:11" ht="15" customHeight="1" x14ac:dyDescent="0.25">
      <c r="A28" s="15" t="s">
        <v>27</v>
      </c>
      <c r="B28" s="22"/>
      <c r="C28" s="16"/>
      <c r="D28" s="87"/>
      <c r="E28" s="90"/>
      <c r="F28" s="89"/>
      <c r="G28" s="89"/>
      <c r="H28" s="18"/>
      <c r="I28" s="19"/>
      <c r="J28" s="19"/>
      <c r="K28" s="19"/>
    </row>
    <row r="29" spans="1:11" ht="15" customHeight="1" x14ac:dyDescent="0.25">
      <c r="A29" s="61" t="s">
        <v>12</v>
      </c>
      <c r="B29" s="22"/>
      <c r="C29" s="16"/>
      <c r="D29" s="87"/>
      <c r="E29" s="90"/>
      <c r="F29" s="89"/>
      <c r="G29" s="89"/>
      <c r="H29" s="18">
        <f t="shared" si="0"/>
        <v>0</v>
      </c>
      <c r="I29" s="19"/>
      <c r="J29" s="19"/>
      <c r="K29" s="19"/>
    </row>
    <row r="30" spans="1:11" s="27" customFormat="1" ht="15" customHeight="1" x14ac:dyDescent="0.25">
      <c r="A30" s="42" t="s">
        <v>5</v>
      </c>
      <c r="B30" s="75"/>
      <c r="C30" s="73"/>
      <c r="D30" s="74"/>
      <c r="E30" s="58">
        <f>SUM(E16:E29)</f>
        <v>0</v>
      </c>
      <c r="F30" s="25">
        <f>SUM(F16:F29)</f>
        <v>0</v>
      </c>
      <c r="G30" s="25">
        <f>SUM(G16:G29)</f>
        <v>0</v>
      </c>
      <c r="H30" s="25">
        <f>SUM(H16:H29)</f>
        <v>0</v>
      </c>
      <c r="I30" s="26"/>
      <c r="J30" s="26"/>
      <c r="K30" s="26"/>
    </row>
    <row r="31" spans="1:11" s="27" customFormat="1" ht="15" customHeight="1" x14ac:dyDescent="0.25">
      <c r="A31" s="154"/>
      <c r="B31" s="155"/>
      <c r="C31" s="155"/>
      <c r="D31" s="155"/>
      <c r="E31" s="155"/>
      <c r="F31" s="155"/>
      <c r="G31" s="155"/>
      <c r="H31" s="155"/>
      <c r="I31" s="26"/>
      <c r="J31" s="26"/>
      <c r="K31" s="26"/>
    </row>
    <row r="32" spans="1:11" s="46" customFormat="1" ht="30" customHeight="1" x14ac:dyDescent="0.25">
      <c r="A32" s="38" t="s">
        <v>2</v>
      </c>
      <c r="B32" s="53" t="s">
        <v>28</v>
      </c>
      <c r="C32" s="33" t="s">
        <v>18</v>
      </c>
      <c r="D32" s="59" t="s">
        <v>11</v>
      </c>
      <c r="E32" s="57" t="s">
        <v>8</v>
      </c>
      <c r="F32" s="34" t="s">
        <v>9</v>
      </c>
      <c r="G32" s="35" t="s">
        <v>23</v>
      </c>
      <c r="H32" s="34" t="s">
        <v>13</v>
      </c>
      <c r="I32" s="47"/>
      <c r="J32" s="47"/>
      <c r="K32" s="47"/>
    </row>
    <row r="33" spans="1:11" ht="15" customHeight="1" x14ac:dyDescent="0.25">
      <c r="A33" s="15" t="s">
        <v>27</v>
      </c>
      <c r="B33" s="22"/>
      <c r="C33" s="16"/>
      <c r="D33" s="87"/>
      <c r="E33" s="91"/>
      <c r="F33" s="89"/>
      <c r="G33" s="89"/>
      <c r="H33" s="18"/>
      <c r="I33" s="19"/>
      <c r="J33" s="19"/>
      <c r="K33" s="19"/>
    </row>
    <row r="34" spans="1:11" ht="15" customHeight="1" x14ac:dyDescent="0.25">
      <c r="A34" s="61" t="s">
        <v>12</v>
      </c>
      <c r="B34" s="22"/>
      <c r="C34" s="16"/>
      <c r="D34" s="87"/>
      <c r="E34" s="91"/>
      <c r="F34" s="89"/>
      <c r="G34" s="89"/>
      <c r="H34" s="18">
        <f t="shared" ref="H34:H43" si="1">SUM(E34:G34)</f>
        <v>0</v>
      </c>
      <c r="I34" s="19"/>
      <c r="J34" s="19"/>
      <c r="K34" s="19"/>
    </row>
    <row r="35" spans="1:11" ht="15" customHeight="1" x14ac:dyDescent="0.25">
      <c r="A35" s="61"/>
      <c r="B35" s="22"/>
      <c r="C35" s="16"/>
      <c r="D35" s="87"/>
      <c r="E35" s="91"/>
      <c r="F35" s="89"/>
      <c r="G35" s="89"/>
      <c r="H35" s="18"/>
      <c r="I35" s="19"/>
      <c r="J35" s="19"/>
      <c r="K35" s="19"/>
    </row>
    <row r="36" spans="1:11" ht="15" customHeight="1" x14ac:dyDescent="0.25">
      <c r="A36" s="15" t="s">
        <v>27</v>
      </c>
      <c r="B36" s="22"/>
      <c r="C36" s="16"/>
      <c r="D36" s="87"/>
      <c r="E36" s="91"/>
      <c r="F36" s="89"/>
      <c r="G36" s="89"/>
      <c r="H36" s="18"/>
      <c r="I36" s="19"/>
      <c r="J36" s="19"/>
      <c r="K36" s="19"/>
    </row>
    <row r="37" spans="1:11" ht="15" customHeight="1" x14ac:dyDescent="0.25">
      <c r="A37" s="61" t="s">
        <v>12</v>
      </c>
      <c r="B37" s="22"/>
      <c r="C37" s="16"/>
      <c r="D37" s="87"/>
      <c r="E37" s="91"/>
      <c r="F37" s="89"/>
      <c r="G37" s="89"/>
      <c r="H37" s="18">
        <f t="shared" si="1"/>
        <v>0</v>
      </c>
      <c r="I37" s="19"/>
      <c r="J37" s="19"/>
      <c r="K37" s="19"/>
    </row>
    <row r="38" spans="1:11" ht="15" customHeight="1" x14ac:dyDescent="0.25">
      <c r="A38" s="61"/>
      <c r="B38" s="22"/>
      <c r="C38" s="16"/>
      <c r="D38" s="87"/>
      <c r="E38" s="91"/>
      <c r="F38" s="89"/>
      <c r="G38" s="89"/>
      <c r="H38" s="18"/>
      <c r="I38" s="19"/>
      <c r="J38" s="19"/>
      <c r="K38" s="19"/>
    </row>
    <row r="39" spans="1:11" ht="15" customHeight="1" x14ac:dyDescent="0.25">
      <c r="A39" s="15" t="s">
        <v>27</v>
      </c>
      <c r="B39" s="22"/>
      <c r="C39" s="16"/>
      <c r="D39" s="87"/>
      <c r="E39" s="91"/>
      <c r="F39" s="89"/>
      <c r="G39" s="89"/>
      <c r="H39" s="18"/>
      <c r="I39" s="19"/>
      <c r="J39" s="19"/>
      <c r="K39" s="19"/>
    </row>
    <row r="40" spans="1:11" ht="15" customHeight="1" x14ac:dyDescent="0.25">
      <c r="A40" s="61" t="s">
        <v>12</v>
      </c>
      <c r="B40" s="22"/>
      <c r="C40" s="16"/>
      <c r="D40" s="87"/>
      <c r="E40" s="91"/>
      <c r="F40" s="89"/>
      <c r="G40" s="89"/>
      <c r="H40" s="18">
        <f t="shared" si="1"/>
        <v>0</v>
      </c>
      <c r="I40" s="19"/>
      <c r="J40" s="19"/>
      <c r="K40" s="19"/>
    </row>
    <row r="41" spans="1:11" ht="15" customHeight="1" x14ac:dyDescent="0.25">
      <c r="A41" s="61"/>
      <c r="B41" s="22"/>
      <c r="C41" s="16"/>
      <c r="D41" s="87"/>
      <c r="E41" s="91"/>
      <c r="F41" s="89"/>
      <c r="G41" s="89"/>
      <c r="H41" s="18"/>
      <c r="I41" s="19"/>
      <c r="J41" s="19"/>
      <c r="K41" s="19"/>
    </row>
    <row r="42" spans="1:11" ht="15" customHeight="1" x14ac:dyDescent="0.25">
      <c r="A42" s="15" t="s">
        <v>27</v>
      </c>
      <c r="B42" s="22"/>
      <c r="C42" s="16"/>
      <c r="D42" s="87"/>
      <c r="E42" s="91"/>
      <c r="F42" s="89"/>
      <c r="G42" s="89"/>
      <c r="H42" s="18"/>
      <c r="I42" s="19"/>
      <c r="J42" s="19"/>
      <c r="K42" s="19"/>
    </row>
    <row r="43" spans="1:11" ht="15" customHeight="1" x14ac:dyDescent="0.25">
      <c r="A43" s="61" t="s">
        <v>12</v>
      </c>
      <c r="B43" s="40"/>
      <c r="C43" s="16"/>
      <c r="D43" s="87"/>
      <c r="E43" s="91"/>
      <c r="F43" s="89"/>
      <c r="G43" s="89"/>
      <c r="H43" s="18">
        <f t="shared" si="1"/>
        <v>0</v>
      </c>
      <c r="I43" s="19"/>
      <c r="J43" s="19"/>
      <c r="K43" s="19"/>
    </row>
    <row r="44" spans="1:11" s="27" customFormat="1" ht="15" customHeight="1" x14ac:dyDescent="0.25">
      <c r="A44" s="75" t="s">
        <v>6</v>
      </c>
      <c r="B44" s="67"/>
      <c r="C44" s="69"/>
      <c r="D44" s="72"/>
      <c r="E44" s="60"/>
      <c r="F44" s="39">
        <f t="shared" ref="F44:H44" si="2">SUM(F33:F43)</f>
        <v>0</v>
      </c>
      <c r="G44" s="39">
        <f t="shared" si="2"/>
        <v>0</v>
      </c>
      <c r="H44" s="39">
        <f t="shared" si="2"/>
        <v>0</v>
      </c>
      <c r="I44" s="26"/>
      <c r="J44" s="26"/>
      <c r="K44" s="26"/>
    </row>
    <row r="45" spans="1:11" s="27" customFormat="1" ht="15" customHeight="1" x14ac:dyDescent="0.25">
      <c r="A45" s="48"/>
      <c r="B45" s="28"/>
      <c r="C45" s="26"/>
      <c r="D45" s="26"/>
      <c r="E45" s="29"/>
      <c r="F45" s="29"/>
      <c r="G45" s="29"/>
      <c r="H45" s="29"/>
      <c r="I45" s="26"/>
      <c r="J45" s="26"/>
      <c r="K45" s="26"/>
    </row>
    <row r="46" spans="1:11" s="27" customFormat="1" ht="29" x14ac:dyDescent="0.25">
      <c r="A46" s="42" t="s">
        <v>59</v>
      </c>
      <c r="B46" s="67"/>
      <c r="C46" s="68"/>
      <c r="D46" s="70"/>
      <c r="E46" s="57" t="s">
        <v>8</v>
      </c>
      <c r="F46" s="49" t="s">
        <v>9</v>
      </c>
      <c r="G46" s="35" t="s">
        <v>23</v>
      </c>
      <c r="H46" s="34" t="s">
        <v>13</v>
      </c>
      <c r="I46" s="26"/>
      <c r="J46" s="26"/>
      <c r="K46" s="26"/>
    </row>
    <row r="47" spans="1:11" s="27" customFormat="1" ht="15" customHeight="1" x14ac:dyDescent="0.25">
      <c r="A47" s="54" t="s">
        <v>22</v>
      </c>
      <c r="B47" s="55"/>
      <c r="C47" s="56"/>
      <c r="D47" s="71"/>
      <c r="E47" s="94"/>
      <c r="F47" s="89"/>
      <c r="G47" s="89"/>
      <c r="H47" s="89">
        <f>SUM(E47:G47)</f>
        <v>0</v>
      </c>
      <c r="I47" s="26"/>
      <c r="J47" s="26"/>
      <c r="K47" s="26"/>
    </row>
    <row r="48" spans="1:11" s="27" customFormat="1" ht="15" customHeight="1" x14ac:dyDescent="0.25">
      <c r="A48" s="42" t="s">
        <v>14</v>
      </c>
      <c r="B48" s="67"/>
      <c r="C48" s="69"/>
      <c r="D48" s="72"/>
      <c r="E48" s="60"/>
      <c r="F48" s="39">
        <f>SUM(F47)</f>
        <v>0</v>
      </c>
      <c r="G48" s="39">
        <f t="shared" ref="G48:H48" si="3">SUM(G47)</f>
        <v>0</v>
      </c>
      <c r="H48" s="39">
        <f t="shared" si="3"/>
        <v>0</v>
      </c>
      <c r="I48" s="26"/>
      <c r="J48" s="26"/>
      <c r="K48" s="26"/>
    </row>
    <row r="49" spans="1:11" s="27" customFormat="1" ht="15" customHeight="1" x14ac:dyDescent="0.25">
      <c r="A49" s="48"/>
      <c r="B49" s="28"/>
      <c r="C49" s="26"/>
      <c r="D49" s="26"/>
      <c r="E49" s="29"/>
      <c r="F49" s="29"/>
      <c r="G49" s="29"/>
      <c r="H49" s="29"/>
      <c r="I49" s="26"/>
      <c r="J49" s="26"/>
      <c r="K49" s="26"/>
    </row>
    <row r="50" spans="1:11" s="27" customFormat="1" ht="15" customHeight="1" x14ac:dyDescent="0.25">
      <c r="A50" s="41" t="s">
        <v>7</v>
      </c>
      <c r="B50" s="67"/>
      <c r="C50" s="76"/>
      <c r="D50" s="72"/>
      <c r="E50" s="78">
        <f>E30</f>
        <v>0</v>
      </c>
      <c r="F50" s="78">
        <f>F44+F30+F48</f>
        <v>0</v>
      </c>
      <c r="G50" s="78">
        <f t="shared" ref="G50:H50" si="4">G44+G30+G48</f>
        <v>0</v>
      </c>
      <c r="H50" s="78">
        <f t="shared" si="4"/>
        <v>0</v>
      </c>
      <c r="I50" s="26"/>
      <c r="J50" s="26"/>
      <c r="K50" s="26"/>
    </row>
    <row r="51" spans="1:11" ht="15" customHeight="1" x14ac:dyDescent="0.25">
      <c r="A51" s="142" t="s">
        <v>56</v>
      </c>
      <c r="B51" s="143"/>
      <c r="C51" s="144"/>
      <c r="D51" s="144"/>
      <c r="E51" s="144"/>
      <c r="F51" s="144"/>
      <c r="G51" s="144"/>
      <c r="H51" s="145"/>
      <c r="I51" s="19"/>
      <c r="J51" s="19"/>
      <c r="K51" s="19"/>
    </row>
    <row r="53" spans="1:11" ht="14.5" x14ac:dyDescent="0.25">
      <c r="A53" s="51"/>
      <c r="B53" s="24" t="s">
        <v>30</v>
      </c>
      <c r="C53" s="34" t="s">
        <v>24</v>
      </c>
      <c r="D53" s="34" t="s">
        <v>25</v>
      </c>
      <c r="E53" s="34" t="s">
        <v>26</v>
      </c>
    </row>
    <row r="54" spans="1:11" s="50" customFormat="1" x14ac:dyDescent="0.25">
      <c r="A54" s="77"/>
      <c r="B54" s="15" t="s">
        <v>57</v>
      </c>
      <c r="C54" s="65">
        <v>10</v>
      </c>
      <c r="D54" s="65" t="e">
        <f>(D55/H50)*100</f>
        <v>#DIV/0!</v>
      </c>
      <c r="E54" s="66" t="e">
        <f>IF(C54&gt;D54,"Fail","Pass")</f>
        <v>#DIV/0!</v>
      </c>
      <c r="G54" s="31"/>
      <c r="H54" s="32"/>
    </row>
    <row r="55" spans="1:11" s="50" customFormat="1" ht="15" customHeight="1" x14ac:dyDescent="0.25">
      <c r="A55" s="77"/>
      <c r="B55" s="15" t="s">
        <v>58</v>
      </c>
      <c r="C55" s="63">
        <f>H50*0.1</f>
        <v>0</v>
      </c>
      <c r="D55" s="64">
        <f>G50+F50</f>
        <v>0</v>
      </c>
      <c r="E55" s="66" t="str">
        <f>IF(C55&gt;D55,"Fail","Pass")</f>
        <v>Pass</v>
      </c>
      <c r="G55" s="31"/>
      <c r="H55" s="32"/>
    </row>
    <row r="56" spans="1:11" x14ac:dyDescent="0.25">
      <c r="C56" s="50"/>
      <c r="D56" s="50"/>
      <c r="E56" s="50"/>
    </row>
  </sheetData>
  <mergeCells count="8">
    <mergeCell ref="A1:H1"/>
    <mergeCell ref="A2:G2"/>
    <mergeCell ref="A51:H51"/>
    <mergeCell ref="A5:A8"/>
    <mergeCell ref="A10:A12"/>
    <mergeCell ref="A14:H14"/>
    <mergeCell ref="D3:D13"/>
    <mergeCell ref="A31:H31"/>
  </mergeCells>
  <phoneticPr fontId="0" type="noConversion"/>
  <conditionalFormatting sqref="E54:E55">
    <cfRule type="cellIs" dxfId="5" priority="1" operator="equal">
      <formula>"Fail"</formula>
    </cfRule>
    <cfRule type="cellIs" dxfId="4" priority="2" operator="equal">
      <formula>"Pass"</formula>
    </cfRule>
  </conditionalFormatting>
  <pageMargins left="0.5" right="0.5" top="0.54" bottom="0.42" header="0.17" footer="0.16"/>
  <pageSetup scale="65" orientation="portrait" r:id="rId1"/>
  <headerFooter alignWithMargins="0"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3173-677E-4127-B60A-E03908BAF33E}">
  <sheetPr>
    <pageSetUpPr fitToPage="1"/>
  </sheetPr>
  <dimension ref="A1:K57"/>
  <sheetViews>
    <sheetView topLeftCell="A17" zoomScaleNormal="100" workbookViewId="0">
      <selection activeCell="B37" sqref="B37"/>
    </sheetView>
  </sheetViews>
  <sheetFormatPr defaultColWidth="9.1796875" defaultRowHeight="13" x14ac:dyDescent="0.25"/>
  <cols>
    <col min="1" max="1" width="30.1796875" style="50" customWidth="1"/>
    <col min="2" max="2" width="35.1796875" style="30" customWidth="1"/>
    <col min="3" max="6" width="13.7265625" style="50" customWidth="1"/>
    <col min="7" max="7" width="13.7265625" style="31" customWidth="1"/>
    <col min="8" max="8" width="13.7265625" style="32" customWidth="1"/>
    <col min="9" max="16384" width="9.1796875" style="50"/>
  </cols>
  <sheetData>
    <row r="1" spans="1:8" s="1" customFormat="1" ht="23.5" x14ac:dyDescent="0.25">
      <c r="A1" s="138" t="s">
        <v>15</v>
      </c>
      <c r="B1" s="139"/>
      <c r="C1" s="139"/>
      <c r="D1" s="139"/>
      <c r="E1" s="139"/>
      <c r="F1" s="139"/>
      <c r="G1" s="139"/>
      <c r="H1" s="140"/>
    </row>
    <row r="2" spans="1:8" s="3" customFormat="1" ht="15" customHeight="1" x14ac:dyDescent="0.25">
      <c r="A2" s="141"/>
      <c r="B2" s="141"/>
      <c r="C2" s="141"/>
      <c r="D2" s="141"/>
      <c r="E2" s="141"/>
      <c r="F2" s="141"/>
      <c r="G2" s="141"/>
      <c r="H2" s="2"/>
    </row>
    <row r="3" spans="1:8" s="27" customFormat="1" ht="29" x14ac:dyDescent="0.25">
      <c r="A3" s="43"/>
      <c r="B3" s="44" t="s">
        <v>4</v>
      </c>
      <c r="C3" s="45" t="s">
        <v>0</v>
      </c>
      <c r="D3" s="151"/>
      <c r="E3" s="33" t="s">
        <v>8</v>
      </c>
      <c r="F3" s="34" t="s">
        <v>9</v>
      </c>
      <c r="G3" s="35" t="s">
        <v>10</v>
      </c>
      <c r="H3" s="34" t="s">
        <v>13</v>
      </c>
    </row>
    <row r="4" spans="1:8" ht="15" customHeight="1" x14ac:dyDescent="0.25">
      <c r="A4" s="4" t="s">
        <v>1</v>
      </c>
      <c r="B4" s="5"/>
      <c r="C4" s="6"/>
      <c r="D4" s="152"/>
      <c r="E4" s="7"/>
      <c r="F4" s="8"/>
      <c r="G4" s="9"/>
      <c r="H4" s="10"/>
    </row>
    <row r="5" spans="1:8" ht="15" customHeight="1" x14ac:dyDescent="0.25">
      <c r="A5" s="146"/>
      <c r="B5" s="36" t="s">
        <v>19</v>
      </c>
      <c r="C5" s="95">
        <v>44099</v>
      </c>
      <c r="D5" s="152"/>
      <c r="E5" s="37">
        <v>45000</v>
      </c>
      <c r="F5" s="79"/>
      <c r="G5" s="79"/>
      <c r="H5" s="37">
        <f>SUM(E5:G5)</f>
        <v>45000</v>
      </c>
    </row>
    <row r="6" spans="1:8" ht="15" customHeight="1" x14ac:dyDescent="0.25">
      <c r="A6" s="147"/>
      <c r="B6" s="36" t="s">
        <v>31</v>
      </c>
      <c r="C6" s="95">
        <v>44032</v>
      </c>
      <c r="D6" s="152"/>
      <c r="E6" s="79"/>
      <c r="F6" s="37">
        <v>3000</v>
      </c>
      <c r="G6" s="79"/>
      <c r="H6" s="37">
        <f>SUM(E6:G6)</f>
        <v>3000</v>
      </c>
    </row>
    <row r="7" spans="1:8" ht="15" customHeight="1" x14ac:dyDescent="0.25">
      <c r="A7" s="147"/>
      <c r="B7" s="36" t="s">
        <v>32</v>
      </c>
      <c r="C7" s="95">
        <v>44185</v>
      </c>
      <c r="D7" s="152"/>
      <c r="E7" s="86"/>
      <c r="F7" s="79"/>
      <c r="G7" s="37">
        <v>6000</v>
      </c>
      <c r="H7" s="37">
        <f>SUM(E7:G7)</f>
        <v>6000</v>
      </c>
    </row>
    <row r="8" spans="1:8" ht="15" customHeight="1" x14ac:dyDescent="0.25">
      <c r="A8" s="148"/>
      <c r="B8" s="36" t="s">
        <v>33</v>
      </c>
      <c r="C8" s="95">
        <v>43983</v>
      </c>
      <c r="D8" s="152"/>
      <c r="E8" s="86"/>
      <c r="F8" s="79"/>
      <c r="G8" s="37">
        <v>30000</v>
      </c>
      <c r="H8" s="37">
        <f>SUM(E8:G8)</f>
        <v>30000</v>
      </c>
    </row>
    <row r="9" spans="1:8" ht="15" customHeight="1" x14ac:dyDescent="0.25">
      <c r="A9" s="4" t="s">
        <v>2</v>
      </c>
      <c r="B9" s="12"/>
      <c r="C9" s="96"/>
      <c r="D9" s="152"/>
      <c r="E9" s="80"/>
      <c r="F9" s="81"/>
      <c r="G9" s="82"/>
      <c r="H9" s="13"/>
    </row>
    <row r="10" spans="1:8" ht="15" customHeight="1" x14ac:dyDescent="0.25">
      <c r="A10" s="149"/>
      <c r="B10" s="36" t="s">
        <v>31</v>
      </c>
      <c r="C10" s="95">
        <v>44032</v>
      </c>
      <c r="D10" s="152"/>
      <c r="E10" s="83"/>
      <c r="F10" s="84">
        <v>3000</v>
      </c>
      <c r="G10" s="79"/>
      <c r="H10" s="37">
        <f>SUM(E10:G10)</f>
        <v>3000</v>
      </c>
    </row>
    <row r="11" spans="1:8" ht="15" customHeight="1" x14ac:dyDescent="0.25">
      <c r="A11" s="149"/>
      <c r="B11" s="36" t="s">
        <v>32</v>
      </c>
      <c r="C11" s="95">
        <v>44063</v>
      </c>
      <c r="D11" s="152"/>
      <c r="E11" s="83"/>
      <c r="F11" s="79"/>
      <c r="G11" s="37">
        <v>3000</v>
      </c>
      <c r="H11" s="37">
        <f>SUM(E11:G11)</f>
        <v>3000</v>
      </c>
    </row>
    <row r="12" spans="1:8" ht="15" customHeight="1" x14ac:dyDescent="0.25">
      <c r="A12" s="149"/>
      <c r="B12" s="36" t="s">
        <v>51</v>
      </c>
      <c r="C12" s="95">
        <v>44063</v>
      </c>
      <c r="D12" s="152"/>
      <c r="E12" s="83"/>
      <c r="F12" s="79"/>
      <c r="G12" s="37">
        <v>8000</v>
      </c>
      <c r="H12" s="37">
        <f>SUM(E12:G12)</f>
        <v>8000</v>
      </c>
    </row>
    <row r="13" spans="1:8" ht="15" customHeight="1" x14ac:dyDescent="0.25">
      <c r="A13" s="149"/>
      <c r="B13" s="36" t="s">
        <v>52</v>
      </c>
      <c r="C13" s="97" t="s">
        <v>37</v>
      </c>
      <c r="D13" s="152"/>
      <c r="E13" s="83"/>
      <c r="F13" s="79"/>
      <c r="G13" s="37">
        <v>2000</v>
      </c>
      <c r="H13" s="37">
        <f>SUM(E13:G13)</f>
        <v>2000</v>
      </c>
    </row>
    <row r="14" spans="1:8" ht="15" customHeight="1" x14ac:dyDescent="0.25">
      <c r="A14" s="4" t="s">
        <v>3</v>
      </c>
      <c r="B14" s="5"/>
      <c r="C14" s="14"/>
      <c r="D14" s="153"/>
      <c r="E14" s="85">
        <f>SUM(E5)</f>
        <v>45000</v>
      </c>
      <c r="F14" s="85">
        <f>SUM(F6,F10)</f>
        <v>6000</v>
      </c>
      <c r="G14" s="85">
        <f>SUM(G7:G8,G11:G13)</f>
        <v>49000</v>
      </c>
      <c r="H14" s="85">
        <f>SUM(E14:G14)</f>
        <v>100000</v>
      </c>
    </row>
    <row r="15" spans="1:8" ht="15" customHeight="1" x14ac:dyDescent="0.25">
      <c r="A15" s="150"/>
      <c r="B15" s="150"/>
      <c r="C15" s="150"/>
      <c r="D15" s="150"/>
      <c r="E15" s="150"/>
      <c r="F15" s="150"/>
      <c r="G15" s="150"/>
      <c r="H15" s="150"/>
    </row>
    <row r="16" spans="1:8" s="46" customFormat="1" ht="30" customHeight="1" x14ac:dyDescent="0.25">
      <c r="A16" s="38" t="s">
        <v>1</v>
      </c>
      <c r="B16" s="53" t="s">
        <v>29</v>
      </c>
      <c r="C16" s="33" t="s">
        <v>18</v>
      </c>
      <c r="D16" s="59" t="s">
        <v>11</v>
      </c>
      <c r="E16" s="57" t="s">
        <v>8</v>
      </c>
      <c r="F16" s="34" t="s">
        <v>9</v>
      </c>
      <c r="G16" s="35" t="s">
        <v>23</v>
      </c>
      <c r="H16" s="34" t="s">
        <v>13</v>
      </c>
    </row>
    <row r="17" spans="1:11" ht="15" customHeight="1" x14ac:dyDescent="0.25">
      <c r="A17" s="15" t="s">
        <v>34</v>
      </c>
      <c r="B17" s="20"/>
      <c r="C17" s="16"/>
      <c r="D17" s="87"/>
      <c r="E17" s="88"/>
      <c r="F17" s="89"/>
      <c r="G17" s="89"/>
      <c r="H17" s="18"/>
      <c r="I17" s="52"/>
      <c r="J17" s="52"/>
      <c r="K17" s="52"/>
    </row>
    <row r="18" spans="1:11" ht="15" customHeight="1" x14ac:dyDescent="0.25">
      <c r="A18" s="61" t="s">
        <v>37</v>
      </c>
      <c r="B18" s="20" t="s">
        <v>38</v>
      </c>
      <c r="C18" s="17"/>
      <c r="D18" s="87"/>
      <c r="E18" s="88">
        <v>10000</v>
      </c>
      <c r="F18" s="89"/>
      <c r="G18" s="89"/>
      <c r="H18" s="18">
        <f t="shared" ref="H18:H31" si="0">SUM(E18:G18)</f>
        <v>10000</v>
      </c>
      <c r="I18" s="52"/>
      <c r="J18" s="52"/>
      <c r="K18" s="52"/>
    </row>
    <row r="19" spans="1:11" ht="15" customHeight="1" x14ac:dyDescent="0.25">
      <c r="A19" s="62"/>
      <c r="B19" s="21"/>
      <c r="C19" s="16"/>
      <c r="D19" s="87"/>
      <c r="E19" s="88"/>
      <c r="F19" s="89"/>
      <c r="G19" s="89"/>
      <c r="H19" s="18"/>
      <c r="I19" s="52"/>
      <c r="J19" s="52"/>
      <c r="K19" s="52"/>
    </row>
    <row r="20" spans="1:11" ht="15" customHeight="1" x14ac:dyDescent="0.25">
      <c r="A20" s="15" t="s">
        <v>60</v>
      </c>
      <c r="B20" s="22"/>
      <c r="C20" s="16"/>
      <c r="D20" s="87"/>
      <c r="E20" s="90"/>
      <c r="F20" s="89"/>
      <c r="G20" s="89"/>
      <c r="H20" s="18"/>
      <c r="I20" s="52"/>
      <c r="J20" s="52"/>
      <c r="K20" s="52"/>
    </row>
    <row r="21" spans="1:11" ht="15" customHeight="1" x14ac:dyDescent="0.25">
      <c r="A21" s="61" t="s">
        <v>39</v>
      </c>
      <c r="B21" s="22" t="s">
        <v>40</v>
      </c>
      <c r="C21" s="17"/>
      <c r="D21" s="87"/>
      <c r="E21" s="90">
        <v>15000</v>
      </c>
      <c r="F21" s="89"/>
      <c r="G21" s="89"/>
      <c r="H21" s="18">
        <f t="shared" si="0"/>
        <v>15000</v>
      </c>
      <c r="I21" s="52"/>
      <c r="J21" s="52"/>
      <c r="K21" s="52"/>
    </row>
    <row r="22" spans="1:11" ht="15" customHeight="1" x14ac:dyDescent="0.25">
      <c r="A22" s="61"/>
      <c r="B22" s="22"/>
      <c r="C22" s="16"/>
      <c r="D22" s="87"/>
      <c r="E22" s="90"/>
      <c r="F22" s="89"/>
      <c r="G22" s="89"/>
      <c r="H22" s="18"/>
      <c r="I22" s="52"/>
      <c r="J22" s="52"/>
      <c r="K22" s="52"/>
    </row>
    <row r="23" spans="1:11" ht="15" customHeight="1" x14ac:dyDescent="0.25">
      <c r="A23" s="15" t="s">
        <v>41</v>
      </c>
      <c r="B23" s="22"/>
      <c r="C23" s="16"/>
      <c r="D23" s="87"/>
      <c r="E23" s="90"/>
      <c r="F23" s="89"/>
      <c r="G23" s="89"/>
      <c r="H23" s="18"/>
      <c r="I23" s="52"/>
      <c r="J23" s="52"/>
      <c r="K23" s="52"/>
    </row>
    <row r="24" spans="1:11" ht="15" customHeight="1" x14ac:dyDescent="0.25">
      <c r="A24" s="61" t="s">
        <v>37</v>
      </c>
      <c r="B24" s="62" t="s">
        <v>42</v>
      </c>
      <c r="C24" s="16">
        <v>1</v>
      </c>
      <c r="D24" s="87">
        <v>5000</v>
      </c>
      <c r="E24" s="90">
        <v>5000</v>
      </c>
      <c r="F24" s="89"/>
      <c r="G24" s="89"/>
      <c r="H24" s="18">
        <f t="shared" si="0"/>
        <v>5000</v>
      </c>
      <c r="I24" s="52"/>
      <c r="J24" s="52"/>
      <c r="K24" s="52"/>
    </row>
    <row r="25" spans="1:11" ht="15" customHeight="1" x14ac:dyDescent="0.25">
      <c r="A25" s="61" t="s">
        <v>51</v>
      </c>
      <c r="B25" s="62" t="s">
        <v>43</v>
      </c>
      <c r="C25" s="16">
        <v>1</v>
      </c>
      <c r="D25" s="87">
        <v>20000</v>
      </c>
      <c r="E25" s="90"/>
      <c r="F25" s="89"/>
      <c r="G25" s="89">
        <v>20000</v>
      </c>
      <c r="H25" s="18">
        <f t="shared" si="0"/>
        <v>20000</v>
      </c>
      <c r="I25" s="52"/>
      <c r="J25" s="52"/>
      <c r="K25" s="52"/>
    </row>
    <row r="26" spans="1:11" ht="15" customHeight="1" x14ac:dyDescent="0.25">
      <c r="A26" s="61" t="s">
        <v>37</v>
      </c>
      <c r="B26" s="62" t="s">
        <v>44</v>
      </c>
      <c r="C26" s="16">
        <v>1</v>
      </c>
      <c r="D26" s="87">
        <v>3000</v>
      </c>
      <c r="E26" s="90">
        <v>3000</v>
      </c>
      <c r="F26" s="89"/>
      <c r="G26" s="89"/>
      <c r="H26" s="18">
        <f t="shared" si="0"/>
        <v>3000</v>
      </c>
      <c r="I26" s="52"/>
      <c r="J26" s="52"/>
      <c r="K26" s="52"/>
    </row>
    <row r="27" spans="1:11" ht="15" customHeight="1" x14ac:dyDescent="0.25">
      <c r="A27" s="61" t="s">
        <v>37</v>
      </c>
      <c r="B27" s="62" t="s">
        <v>46</v>
      </c>
      <c r="C27" s="16">
        <v>6</v>
      </c>
      <c r="D27" s="87">
        <v>500</v>
      </c>
      <c r="E27" s="90"/>
      <c r="F27" s="89"/>
      <c r="G27" s="89">
        <v>3000</v>
      </c>
      <c r="H27" s="18">
        <f>SUM(E27:G27)</f>
        <v>3000</v>
      </c>
      <c r="I27" s="52"/>
      <c r="J27" s="52"/>
      <c r="K27" s="52"/>
    </row>
    <row r="28" spans="1:11" ht="15" customHeight="1" x14ac:dyDescent="0.25">
      <c r="A28" s="61"/>
      <c r="B28" s="22"/>
      <c r="C28" s="16"/>
      <c r="D28" s="87"/>
      <c r="E28" s="90"/>
      <c r="F28" s="89"/>
      <c r="G28" s="89"/>
      <c r="H28" s="18"/>
      <c r="I28" s="52"/>
      <c r="J28" s="52"/>
      <c r="K28" s="52"/>
    </row>
    <row r="29" spans="1:11" ht="15" customHeight="1" x14ac:dyDescent="0.25">
      <c r="A29" s="15" t="s">
        <v>45</v>
      </c>
      <c r="B29" s="22"/>
      <c r="C29" s="16"/>
      <c r="D29" s="87"/>
      <c r="E29" s="90"/>
      <c r="F29" s="89"/>
      <c r="G29" s="89"/>
      <c r="H29" s="18"/>
      <c r="I29" s="52"/>
      <c r="J29" s="52"/>
      <c r="K29" s="52"/>
    </row>
    <row r="30" spans="1:11" ht="15" customHeight="1" x14ac:dyDescent="0.25">
      <c r="A30" s="61" t="s">
        <v>37</v>
      </c>
      <c r="B30" s="22" t="s">
        <v>47</v>
      </c>
      <c r="C30" s="16"/>
      <c r="D30" s="87"/>
      <c r="E30" s="90"/>
      <c r="F30" s="89"/>
      <c r="G30" s="89">
        <v>11000</v>
      </c>
      <c r="H30" s="18">
        <f t="shared" si="0"/>
        <v>11000</v>
      </c>
      <c r="I30" s="52"/>
      <c r="J30" s="52"/>
      <c r="K30" s="52"/>
    </row>
    <row r="31" spans="1:11" ht="15" customHeight="1" x14ac:dyDescent="0.25">
      <c r="A31" s="62" t="s">
        <v>37</v>
      </c>
      <c r="B31" s="23" t="s">
        <v>48</v>
      </c>
      <c r="C31" s="16">
        <v>2</v>
      </c>
      <c r="D31" s="87">
        <v>6500</v>
      </c>
      <c r="E31" s="90">
        <v>12000</v>
      </c>
      <c r="F31" s="89"/>
      <c r="G31" s="89">
        <v>1000</v>
      </c>
      <c r="H31" s="18">
        <f t="shared" si="0"/>
        <v>13000</v>
      </c>
      <c r="I31" s="52"/>
      <c r="J31" s="52"/>
      <c r="K31" s="52"/>
    </row>
    <row r="32" spans="1:11" s="27" customFormat="1" ht="15" customHeight="1" x14ac:dyDescent="0.25">
      <c r="A32" s="42" t="s">
        <v>5</v>
      </c>
      <c r="B32" s="75"/>
      <c r="C32" s="73"/>
      <c r="D32" s="74"/>
      <c r="E32" s="58">
        <f>SUM(E17:E31)</f>
        <v>45000</v>
      </c>
      <c r="F32" s="25">
        <f>SUM(F17:F31)</f>
        <v>0</v>
      </c>
      <c r="G32" s="25">
        <f>SUM(G17:G31)</f>
        <v>35000</v>
      </c>
      <c r="H32" s="25">
        <f>SUM(H17:H31)</f>
        <v>80000</v>
      </c>
      <c r="I32" s="26"/>
      <c r="J32" s="26"/>
      <c r="K32" s="26"/>
    </row>
    <row r="33" spans="1:11" s="27" customFormat="1" ht="15" customHeight="1" x14ac:dyDescent="0.25">
      <c r="A33" s="154"/>
      <c r="B33" s="155"/>
      <c r="C33" s="155"/>
      <c r="D33" s="155"/>
      <c r="E33" s="155"/>
      <c r="F33" s="155"/>
      <c r="G33" s="155"/>
      <c r="H33" s="155"/>
      <c r="I33" s="26"/>
      <c r="J33" s="26"/>
      <c r="K33" s="26"/>
    </row>
    <row r="34" spans="1:11" s="46" customFormat="1" ht="30" customHeight="1" x14ac:dyDescent="0.25">
      <c r="A34" s="38" t="s">
        <v>2</v>
      </c>
      <c r="B34" s="53" t="s">
        <v>28</v>
      </c>
      <c r="C34" s="33" t="s">
        <v>17</v>
      </c>
      <c r="D34" s="59" t="s">
        <v>16</v>
      </c>
      <c r="E34" s="57" t="s">
        <v>8</v>
      </c>
      <c r="F34" s="34" t="s">
        <v>9</v>
      </c>
      <c r="G34" s="35" t="s">
        <v>23</v>
      </c>
      <c r="H34" s="34" t="s">
        <v>13</v>
      </c>
      <c r="I34" s="47"/>
      <c r="J34" s="47"/>
      <c r="K34" s="47"/>
    </row>
    <row r="35" spans="1:11" ht="15" customHeight="1" x14ac:dyDescent="0.25">
      <c r="A35" s="15" t="s">
        <v>60</v>
      </c>
      <c r="B35" s="22"/>
      <c r="C35" s="16"/>
      <c r="D35" s="87"/>
      <c r="E35" s="91"/>
      <c r="F35" s="89"/>
      <c r="G35" s="89"/>
      <c r="H35" s="18"/>
      <c r="I35" s="52"/>
      <c r="J35" s="52"/>
      <c r="K35" s="52"/>
    </row>
    <row r="36" spans="1:11" ht="15" customHeight="1" x14ac:dyDescent="0.25">
      <c r="A36" s="61" t="s">
        <v>35</v>
      </c>
      <c r="B36" s="22" t="s">
        <v>36</v>
      </c>
      <c r="C36" s="16">
        <v>150</v>
      </c>
      <c r="D36" s="87">
        <v>20</v>
      </c>
      <c r="E36" s="91"/>
      <c r="F36" s="89"/>
      <c r="G36" s="89">
        <v>3000</v>
      </c>
      <c r="H36" s="18">
        <f t="shared" ref="H36:H45" si="1">SUM(E36:G36)</f>
        <v>3000</v>
      </c>
      <c r="I36" s="52"/>
      <c r="J36" s="52"/>
      <c r="K36" s="52"/>
    </row>
    <row r="37" spans="1:11" ht="15" customHeight="1" x14ac:dyDescent="0.25">
      <c r="A37" s="61"/>
      <c r="B37" s="22"/>
      <c r="C37" s="16"/>
      <c r="D37" s="87"/>
      <c r="E37" s="91"/>
      <c r="F37" s="89"/>
      <c r="G37" s="89"/>
      <c r="H37" s="18"/>
      <c r="I37" s="52"/>
      <c r="J37" s="52"/>
      <c r="K37" s="52"/>
    </row>
    <row r="38" spans="1:11" ht="15" customHeight="1" x14ac:dyDescent="0.25">
      <c r="A38" s="15" t="s">
        <v>49</v>
      </c>
      <c r="B38" s="22"/>
      <c r="C38" s="16"/>
      <c r="D38" s="87"/>
      <c r="E38" s="91"/>
      <c r="F38" s="89"/>
      <c r="G38" s="89"/>
      <c r="H38" s="18"/>
      <c r="I38" s="52"/>
      <c r="J38" s="52"/>
      <c r="K38" s="52"/>
    </row>
    <row r="39" spans="1:11" ht="15" customHeight="1" x14ac:dyDescent="0.25">
      <c r="A39" s="61" t="s">
        <v>31</v>
      </c>
      <c r="B39" s="22" t="s">
        <v>50</v>
      </c>
      <c r="C39" s="16">
        <v>100</v>
      </c>
      <c r="D39" s="87">
        <v>30</v>
      </c>
      <c r="E39" s="91"/>
      <c r="F39" s="89">
        <v>3000</v>
      </c>
      <c r="G39" s="89"/>
      <c r="H39" s="18">
        <f t="shared" si="1"/>
        <v>3000</v>
      </c>
      <c r="I39" s="52"/>
      <c r="J39" s="52"/>
      <c r="K39" s="52"/>
    </row>
    <row r="40" spans="1:11" ht="15" customHeight="1" x14ac:dyDescent="0.25">
      <c r="A40" s="61"/>
      <c r="B40" s="22"/>
      <c r="C40" s="16"/>
      <c r="D40" s="87"/>
      <c r="E40" s="91"/>
      <c r="F40" s="89"/>
      <c r="G40" s="89"/>
      <c r="H40" s="18"/>
      <c r="I40" s="52"/>
      <c r="J40" s="52"/>
      <c r="K40" s="52"/>
    </row>
    <row r="41" spans="1:11" ht="15" customHeight="1" x14ac:dyDescent="0.25">
      <c r="A41" s="15" t="s">
        <v>41</v>
      </c>
      <c r="B41" s="22"/>
      <c r="C41" s="16"/>
      <c r="D41" s="87"/>
      <c r="E41" s="91"/>
      <c r="F41" s="89"/>
      <c r="G41" s="89"/>
      <c r="H41" s="18"/>
      <c r="I41" s="52"/>
      <c r="J41" s="52"/>
      <c r="K41" s="52"/>
    </row>
    <row r="42" spans="1:11" ht="15" customHeight="1" x14ac:dyDescent="0.25">
      <c r="A42" s="61" t="s">
        <v>51</v>
      </c>
      <c r="B42" s="22" t="s">
        <v>55</v>
      </c>
      <c r="C42" s="16"/>
      <c r="D42" s="87"/>
      <c r="E42" s="91"/>
      <c r="F42" s="89"/>
      <c r="G42" s="89">
        <v>8000</v>
      </c>
      <c r="H42" s="18">
        <f t="shared" si="1"/>
        <v>8000</v>
      </c>
      <c r="I42" s="52"/>
      <c r="J42" s="52"/>
      <c r="K42" s="52"/>
    </row>
    <row r="43" spans="1:11" ht="15" customHeight="1" x14ac:dyDescent="0.25">
      <c r="A43" s="61"/>
      <c r="B43" s="22"/>
      <c r="C43" s="16"/>
      <c r="D43" s="87"/>
      <c r="E43" s="91"/>
      <c r="F43" s="89"/>
      <c r="G43" s="89"/>
      <c r="H43" s="18"/>
      <c r="I43" s="52"/>
      <c r="J43" s="52"/>
      <c r="K43" s="52"/>
    </row>
    <row r="44" spans="1:11" ht="15" customHeight="1" x14ac:dyDescent="0.25">
      <c r="A44" s="15" t="s">
        <v>53</v>
      </c>
      <c r="B44" s="22"/>
      <c r="C44" s="16"/>
      <c r="D44" s="87"/>
      <c r="E44" s="91"/>
      <c r="F44" s="89"/>
      <c r="G44" s="89"/>
      <c r="H44" s="18"/>
      <c r="I44" s="52"/>
      <c r="J44" s="52"/>
      <c r="K44" s="52"/>
    </row>
    <row r="45" spans="1:11" ht="15" customHeight="1" x14ac:dyDescent="0.25">
      <c r="A45" s="61" t="s">
        <v>52</v>
      </c>
      <c r="B45" s="40" t="s">
        <v>54</v>
      </c>
      <c r="C45" s="16">
        <v>1000</v>
      </c>
      <c r="D45" s="87">
        <v>2</v>
      </c>
      <c r="E45" s="91"/>
      <c r="F45" s="89"/>
      <c r="G45" s="89">
        <v>2000</v>
      </c>
      <c r="H45" s="18">
        <f t="shared" si="1"/>
        <v>2000</v>
      </c>
      <c r="I45" s="52"/>
      <c r="J45" s="52"/>
      <c r="K45" s="52"/>
    </row>
    <row r="46" spans="1:11" s="27" customFormat="1" ht="15" customHeight="1" x14ac:dyDescent="0.25">
      <c r="A46" s="75" t="s">
        <v>6</v>
      </c>
      <c r="B46" s="67"/>
      <c r="C46" s="69"/>
      <c r="D46" s="72"/>
      <c r="E46" s="60"/>
      <c r="F46" s="39">
        <f t="shared" ref="F46:H46" si="2">SUM(F35:F45)</f>
        <v>3000</v>
      </c>
      <c r="G46" s="39">
        <f t="shared" si="2"/>
        <v>13000</v>
      </c>
      <c r="H46" s="39">
        <f t="shared" si="2"/>
        <v>16000</v>
      </c>
      <c r="I46" s="26"/>
      <c r="J46" s="26"/>
      <c r="K46" s="26"/>
    </row>
    <row r="47" spans="1:11" s="27" customFormat="1" ht="15" customHeight="1" x14ac:dyDescent="0.25">
      <c r="A47" s="51"/>
      <c r="B47" s="28"/>
      <c r="C47" s="26"/>
      <c r="D47" s="26"/>
      <c r="E47" s="29"/>
      <c r="F47" s="29"/>
      <c r="G47" s="29"/>
      <c r="H47" s="29"/>
      <c r="I47" s="26"/>
      <c r="J47" s="26"/>
      <c r="K47" s="26"/>
    </row>
    <row r="48" spans="1:11" s="27" customFormat="1" ht="29" x14ac:dyDescent="0.25">
      <c r="A48" s="42" t="s">
        <v>59</v>
      </c>
      <c r="B48" s="67"/>
      <c r="C48" s="68"/>
      <c r="D48" s="70"/>
      <c r="E48" s="57" t="s">
        <v>8</v>
      </c>
      <c r="F48" s="49" t="s">
        <v>9</v>
      </c>
      <c r="G48" s="35" t="s">
        <v>23</v>
      </c>
      <c r="H48" s="34" t="s">
        <v>13</v>
      </c>
      <c r="I48" s="26"/>
      <c r="J48" s="26"/>
      <c r="K48" s="26"/>
    </row>
    <row r="49" spans="1:11" s="27" customFormat="1" ht="15" customHeight="1" x14ac:dyDescent="0.25">
      <c r="A49" s="54" t="s">
        <v>22</v>
      </c>
      <c r="B49" s="55"/>
      <c r="C49" s="56"/>
      <c r="D49" s="93"/>
      <c r="E49" s="92"/>
      <c r="F49" s="89">
        <v>3000</v>
      </c>
      <c r="G49" s="89">
        <v>1000</v>
      </c>
      <c r="H49" s="89">
        <f>SUM(E49:G49)</f>
        <v>4000</v>
      </c>
      <c r="I49" s="26"/>
      <c r="J49" s="26"/>
      <c r="K49" s="26"/>
    </row>
    <row r="50" spans="1:11" s="27" customFormat="1" ht="15" customHeight="1" x14ac:dyDescent="0.25">
      <c r="A50" s="42" t="s">
        <v>14</v>
      </c>
      <c r="B50" s="67"/>
      <c r="C50" s="69"/>
      <c r="D50" s="72"/>
      <c r="E50" s="60"/>
      <c r="F50" s="39">
        <f>SUM(F49)</f>
        <v>3000</v>
      </c>
      <c r="G50" s="39">
        <f t="shared" ref="G50:H50" si="3">SUM(G49)</f>
        <v>1000</v>
      </c>
      <c r="H50" s="39">
        <f t="shared" si="3"/>
        <v>4000</v>
      </c>
      <c r="I50" s="26"/>
      <c r="J50" s="26"/>
      <c r="K50" s="26"/>
    </row>
    <row r="51" spans="1:11" s="27" customFormat="1" ht="15" customHeight="1" x14ac:dyDescent="0.25">
      <c r="A51" s="51"/>
      <c r="B51" s="28"/>
      <c r="C51" s="26"/>
      <c r="D51" s="26"/>
      <c r="E51" s="29"/>
      <c r="F51" s="29"/>
      <c r="G51" s="29"/>
      <c r="H51" s="29"/>
      <c r="I51" s="26"/>
      <c r="J51" s="26"/>
      <c r="K51" s="26"/>
    </row>
    <row r="52" spans="1:11" s="27" customFormat="1" ht="15" customHeight="1" x14ac:dyDescent="0.25">
      <c r="A52" s="41" t="s">
        <v>7</v>
      </c>
      <c r="B52" s="67"/>
      <c r="C52" s="76"/>
      <c r="D52" s="72"/>
      <c r="E52" s="78">
        <f>E32</f>
        <v>45000</v>
      </c>
      <c r="F52" s="78">
        <f>F46+F32+F50</f>
        <v>6000</v>
      </c>
      <c r="G52" s="78">
        <f t="shared" ref="G52:H52" si="4">G46+G32+G50</f>
        <v>49000</v>
      </c>
      <c r="H52" s="78">
        <f t="shared" si="4"/>
        <v>100000</v>
      </c>
      <c r="I52" s="26"/>
      <c r="J52" s="26"/>
      <c r="K52" s="26"/>
    </row>
    <row r="53" spans="1:11" ht="15" customHeight="1" x14ac:dyDescent="0.25">
      <c r="A53" s="142" t="s">
        <v>56</v>
      </c>
      <c r="B53" s="143"/>
      <c r="C53" s="144"/>
      <c r="D53" s="144"/>
      <c r="E53" s="144"/>
      <c r="F53" s="144"/>
      <c r="G53" s="144"/>
      <c r="H53" s="145"/>
      <c r="I53" s="52"/>
      <c r="J53" s="52"/>
      <c r="K53" s="52"/>
    </row>
    <row r="55" spans="1:11" ht="14.5" x14ac:dyDescent="0.25">
      <c r="A55" s="51"/>
      <c r="B55" s="24" t="s">
        <v>30</v>
      </c>
      <c r="C55" s="34" t="s">
        <v>24</v>
      </c>
      <c r="D55" s="34" t="s">
        <v>25</v>
      </c>
      <c r="E55" s="34" t="s">
        <v>26</v>
      </c>
    </row>
    <row r="56" spans="1:11" x14ac:dyDescent="0.25">
      <c r="A56" s="77"/>
      <c r="B56" s="15" t="s">
        <v>57</v>
      </c>
      <c r="C56" s="65">
        <v>10</v>
      </c>
      <c r="D56" s="65">
        <f>(D57/H52)*100</f>
        <v>55.000000000000007</v>
      </c>
      <c r="E56" s="66" t="str">
        <f>IF(C56&gt;D56,"Fail","Pass")</f>
        <v>Pass</v>
      </c>
    </row>
    <row r="57" spans="1:11" ht="15" customHeight="1" x14ac:dyDescent="0.25">
      <c r="A57" s="77"/>
      <c r="B57" s="15" t="s">
        <v>58</v>
      </c>
      <c r="C57" s="63">
        <f>H52*0.1</f>
        <v>10000</v>
      </c>
      <c r="D57" s="64">
        <f>G52+F52</f>
        <v>55000</v>
      </c>
      <c r="E57" s="66" t="str">
        <f>IF(C57&gt;D57,"Fail","Pass")</f>
        <v>Pass</v>
      </c>
    </row>
  </sheetData>
  <mergeCells count="8">
    <mergeCell ref="A33:H33"/>
    <mergeCell ref="A53:H53"/>
    <mergeCell ref="A1:H1"/>
    <mergeCell ref="A2:G2"/>
    <mergeCell ref="D3:D14"/>
    <mergeCell ref="A5:A8"/>
    <mergeCell ref="A10:A13"/>
    <mergeCell ref="A15:H15"/>
  </mergeCells>
  <conditionalFormatting sqref="E56:E57">
    <cfRule type="cellIs" dxfId="3" priority="1" operator="equal">
      <formula>"Fail"</formula>
    </cfRule>
    <cfRule type="cellIs" dxfId="2" priority="2" operator="equal">
      <formula>"Pass"</formula>
    </cfRule>
  </conditionalFormatting>
  <pageMargins left="0.5" right="0.5" top="0.54" bottom="0.42" header="0.17" footer="0.16"/>
  <pageSetup scale="65" orientation="portrait" r:id="rId1"/>
  <headerFooter alignWithMargins="0">
    <oddFooter>&amp;L&amp;P</oddFooter>
  </headerFooter>
  <ignoredErrors>
    <ignoredError sqref="H24:H27 H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9ACB-DCB1-4073-A5C4-5668E5DF850A}">
  <dimension ref="A1:I59"/>
  <sheetViews>
    <sheetView workbookViewId="0">
      <selection activeCell="H44" sqref="H44"/>
    </sheetView>
  </sheetViews>
  <sheetFormatPr defaultColWidth="9.1796875" defaultRowHeight="13" x14ac:dyDescent="0.25"/>
  <cols>
    <col min="1" max="1" width="30.1796875" style="98" customWidth="1"/>
    <col min="2" max="2" width="35.1796875" style="101" customWidth="1"/>
    <col min="3" max="6" width="13.7265625" style="98" customWidth="1"/>
    <col min="7" max="7" width="13.7265625" style="100" customWidth="1"/>
    <col min="8" max="8" width="13.7265625" style="99" customWidth="1"/>
    <col min="9" max="16384" width="9.1796875" style="98"/>
  </cols>
  <sheetData>
    <row r="1" spans="1:9" s="134" customFormat="1" ht="23.5" x14ac:dyDescent="0.25">
      <c r="A1" s="138" t="s">
        <v>15</v>
      </c>
      <c r="B1" s="139"/>
      <c r="C1" s="139"/>
      <c r="D1" s="139"/>
      <c r="E1" s="139"/>
      <c r="F1" s="139"/>
      <c r="G1" s="139"/>
      <c r="H1" s="140"/>
    </row>
    <row r="2" spans="1:9" s="132" customFormat="1" ht="15" customHeight="1" x14ac:dyDescent="0.25">
      <c r="A2" s="158"/>
      <c r="B2" s="158"/>
      <c r="C2" s="158"/>
      <c r="D2" s="158"/>
      <c r="E2" s="158"/>
      <c r="F2" s="158"/>
      <c r="G2" s="158"/>
      <c r="H2" s="133"/>
    </row>
    <row r="3" spans="1:9" s="105" customFormat="1" ht="29" x14ac:dyDescent="0.25">
      <c r="A3" s="43"/>
      <c r="B3" s="44" t="s">
        <v>4</v>
      </c>
      <c r="C3" s="45" t="s">
        <v>0</v>
      </c>
      <c r="D3" s="151"/>
      <c r="E3" s="33" t="s">
        <v>8</v>
      </c>
      <c r="F3" s="34" t="s">
        <v>9</v>
      </c>
      <c r="G3" s="35" t="s">
        <v>10</v>
      </c>
      <c r="H3" s="34" t="s">
        <v>13</v>
      </c>
    </row>
    <row r="4" spans="1:9" ht="15" customHeight="1" x14ac:dyDescent="0.25">
      <c r="A4" s="4" t="s">
        <v>1</v>
      </c>
      <c r="B4" s="5"/>
      <c r="C4" s="6"/>
      <c r="D4" s="152"/>
      <c r="E4" s="7"/>
      <c r="F4" s="8"/>
      <c r="G4" s="9"/>
      <c r="H4" s="10"/>
    </row>
    <row r="5" spans="1:9" ht="15" customHeight="1" x14ac:dyDescent="0.25">
      <c r="A5" s="159"/>
      <c r="B5" s="36" t="s">
        <v>19</v>
      </c>
      <c r="C5" s="95">
        <v>44099</v>
      </c>
      <c r="D5" s="152"/>
      <c r="E5" s="37">
        <v>230000</v>
      </c>
      <c r="F5" s="79"/>
      <c r="G5" s="79"/>
      <c r="H5" s="37">
        <f>SUM(E5:G5)</f>
        <v>230000</v>
      </c>
    </row>
    <row r="6" spans="1:9" ht="15" customHeight="1" x14ac:dyDescent="0.25">
      <c r="A6" s="160"/>
      <c r="B6" s="36" t="s">
        <v>75</v>
      </c>
      <c r="C6" s="95">
        <v>44032</v>
      </c>
      <c r="D6" s="152"/>
      <c r="E6" s="79"/>
      <c r="F6" s="37">
        <v>50000</v>
      </c>
      <c r="G6" s="79"/>
      <c r="H6" s="37">
        <f>SUM(E6:G6)</f>
        <v>50000</v>
      </c>
    </row>
    <row r="7" spans="1:9" ht="15" customHeight="1" x14ac:dyDescent="0.25">
      <c r="A7" s="160"/>
      <c r="B7" s="36" t="s">
        <v>74</v>
      </c>
      <c r="C7" s="95">
        <v>44185</v>
      </c>
      <c r="D7" s="152"/>
      <c r="E7" s="86"/>
      <c r="F7" s="79"/>
      <c r="G7" s="37">
        <v>35500</v>
      </c>
      <c r="H7" s="37">
        <f>SUM(E7:G7)</f>
        <v>35500</v>
      </c>
    </row>
    <row r="8" spans="1:9" ht="15" customHeight="1" x14ac:dyDescent="0.25">
      <c r="A8" s="160"/>
      <c r="B8" s="36" t="s">
        <v>73</v>
      </c>
      <c r="C8" s="95">
        <v>43983</v>
      </c>
      <c r="D8" s="152"/>
      <c r="E8" s="86"/>
      <c r="F8" s="79"/>
      <c r="G8" s="37">
        <v>250000</v>
      </c>
      <c r="H8" s="37">
        <f>SUM(E8:G8)</f>
        <v>250000</v>
      </c>
    </row>
    <row r="9" spans="1:9" ht="15" customHeight="1" x14ac:dyDescent="0.25">
      <c r="A9" s="131"/>
      <c r="B9" s="36"/>
      <c r="C9" s="130"/>
      <c r="D9" s="152"/>
      <c r="E9" s="86"/>
      <c r="F9" s="79"/>
      <c r="G9" s="37"/>
      <c r="H9" s="37"/>
    </row>
    <row r="10" spans="1:9" ht="15" customHeight="1" x14ac:dyDescent="0.25">
      <c r="A10" s="4" t="s">
        <v>2</v>
      </c>
      <c r="B10" s="12"/>
      <c r="C10" s="96"/>
      <c r="D10" s="152"/>
      <c r="E10" s="80"/>
      <c r="F10" s="81"/>
      <c r="G10" s="82"/>
      <c r="H10" s="13"/>
    </row>
    <row r="11" spans="1:9" ht="15" customHeight="1" x14ac:dyDescent="0.25">
      <c r="A11" s="149"/>
      <c r="B11" s="36" t="s">
        <v>72</v>
      </c>
      <c r="C11" s="95">
        <v>44032</v>
      </c>
      <c r="D11" s="152"/>
      <c r="E11" s="83"/>
      <c r="F11" s="84"/>
      <c r="G11" s="129">
        <v>1750</v>
      </c>
      <c r="H11" s="37">
        <f>SUM(E11:G11)</f>
        <v>1750</v>
      </c>
    </row>
    <row r="12" spans="1:9" ht="15" customHeight="1" x14ac:dyDescent="0.25">
      <c r="A12" s="149"/>
      <c r="B12" s="36" t="s">
        <v>71</v>
      </c>
      <c r="C12" s="95">
        <v>44063</v>
      </c>
      <c r="D12" s="152"/>
      <c r="E12" s="83"/>
      <c r="F12" s="79"/>
      <c r="G12" s="37">
        <v>1250</v>
      </c>
      <c r="H12" s="37">
        <f>SUM(E12:G12)</f>
        <v>1250</v>
      </c>
      <c r="I12" s="128"/>
    </row>
    <row r="13" spans="1:9" ht="15" customHeight="1" x14ac:dyDescent="0.25">
      <c r="A13" s="149"/>
      <c r="B13" s="36"/>
      <c r="C13" s="95"/>
      <c r="D13" s="152"/>
      <c r="E13" s="83"/>
      <c r="F13" s="79"/>
      <c r="G13" s="37"/>
      <c r="H13" s="37">
        <f>SUM(E13:G13)</f>
        <v>0</v>
      </c>
    </row>
    <row r="14" spans="1:9" ht="15" customHeight="1" x14ac:dyDescent="0.25">
      <c r="A14" s="149"/>
      <c r="B14" s="36"/>
      <c r="C14" s="97"/>
      <c r="D14" s="152"/>
      <c r="E14" s="83"/>
      <c r="F14" s="79"/>
      <c r="G14" s="37"/>
      <c r="H14" s="37">
        <f>SUM(E14:G14)</f>
        <v>0</v>
      </c>
    </row>
    <row r="15" spans="1:9" ht="15" customHeight="1" x14ac:dyDescent="0.25">
      <c r="A15" s="4" t="s">
        <v>3</v>
      </c>
      <c r="B15" s="5"/>
      <c r="C15" s="14"/>
      <c r="D15" s="153"/>
      <c r="E15" s="85">
        <f>SUM(E5:E8,E11:E14)</f>
        <v>230000</v>
      </c>
      <c r="F15" s="85">
        <f>SUM(F5:F8,F11:F14)</f>
        <v>50000</v>
      </c>
      <c r="G15" s="85">
        <f>SUM(G5:G8,G11:G14)</f>
        <v>288500</v>
      </c>
      <c r="H15" s="85">
        <f>SUM(E15:G15)</f>
        <v>568500</v>
      </c>
    </row>
    <row r="16" spans="1:9" ht="15" customHeight="1" x14ac:dyDescent="0.25">
      <c r="A16" s="157"/>
      <c r="B16" s="157"/>
      <c r="C16" s="157"/>
      <c r="D16" s="157"/>
      <c r="E16" s="157"/>
      <c r="F16" s="157"/>
      <c r="G16" s="157"/>
      <c r="H16" s="157"/>
    </row>
    <row r="17" spans="1:8" s="120" customFormat="1" ht="30" customHeight="1" x14ac:dyDescent="0.25">
      <c r="A17" s="38" t="s">
        <v>1</v>
      </c>
      <c r="B17" s="53" t="s">
        <v>29</v>
      </c>
      <c r="C17" s="33" t="s">
        <v>18</v>
      </c>
      <c r="D17" s="59" t="s">
        <v>11</v>
      </c>
      <c r="E17" s="57" t="s">
        <v>8</v>
      </c>
      <c r="F17" s="34" t="s">
        <v>9</v>
      </c>
      <c r="G17" s="35" t="s">
        <v>23</v>
      </c>
      <c r="H17" s="34" t="s">
        <v>13</v>
      </c>
    </row>
    <row r="18" spans="1:8" ht="15" customHeight="1" x14ac:dyDescent="0.25">
      <c r="A18" s="102" t="s">
        <v>70</v>
      </c>
      <c r="B18" s="127"/>
      <c r="C18" s="113"/>
      <c r="D18" s="112"/>
      <c r="E18" s="124"/>
      <c r="F18" s="64"/>
      <c r="G18" s="64"/>
      <c r="H18" s="37"/>
    </row>
    <row r="19" spans="1:8" ht="15" customHeight="1" x14ac:dyDescent="0.25">
      <c r="A19" s="115"/>
      <c r="B19" s="125" t="s">
        <v>76</v>
      </c>
      <c r="C19" s="122"/>
      <c r="D19" s="112"/>
      <c r="E19" s="136">
        <v>200000</v>
      </c>
      <c r="F19" s="63">
        <v>50000</v>
      </c>
      <c r="G19" s="63">
        <v>250000</v>
      </c>
      <c r="H19" s="37">
        <f>SUM(E19:G19)</f>
        <v>500000</v>
      </c>
    </row>
    <row r="20" spans="1:8" ht="15" customHeight="1" x14ac:dyDescent="0.25">
      <c r="A20" s="126"/>
      <c r="C20" s="113"/>
      <c r="D20" s="112"/>
      <c r="E20" s="124"/>
      <c r="F20" s="64"/>
      <c r="G20" s="64"/>
      <c r="H20" s="37"/>
    </row>
    <row r="21" spans="1:8" ht="15" customHeight="1" x14ac:dyDescent="0.25">
      <c r="A21" s="102" t="s">
        <v>65</v>
      </c>
      <c r="B21" s="125"/>
      <c r="C21" s="113"/>
      <c r="D21" s="112"/>
      <c r="E21" s="124"/>
      <c r="F21" s="64"/>
      <c r="G21" s="64"/>
      <c r="H21" s="37"/>
    </row>
    <row r="22" spans="1:8" ht="15" customHeight="1" x14ac:dyDescent="0.25">
      <c r="A22" s="137" t="s">
        <v>77</v>
      </c>
      <c r="B22" s="118" t="s">
        <v>64</v>
      </c>
      <c r="C22" s="113"/>
      <c r="D22" s="112"/>
      <c r="E22" s="121">
        <v>15000</v>
      </c>
      <c r="F22" s="64"/>
      <c r="G22" s="64">
        <v>10000</v>
      </c>
      <c r="H22" s="37">
        <f t="shared" ref="H22:H28" si="0">SUM(E22:G22)</f>
        <v>25000</v>
      </c>
    </row>
    <row r="23" spans="1:8" ht="15" customHeight="1" x14ac:dyDescent="0.25">
      <c r="A23" s="123" t="s">
        <v>78</v>
      </c>
      <c r="B23" s="126" t="s">
        <v>69</v>
      </c>
      <c r="C23" s="122"/>
      <c r="D23" s="112"/>
      <c r="E23" s="121">
        <v>4000</v>
      </c>
      <c r="F23" s="64"/>
      <c r="G23" s="64">
        <v>1000</v>
      </c>
      <c r="H23" s="37">
        <f t="shared" si="0"/>
        <v>5000</v>
      </c>
    </row>
    <row r="24" spans="1:8" ht="15" customHeight="1" x14ac:dyDescent="0.25">
      <c r="A24" s="123" t="s">
        <v>78</v>
      </c>
      <c r="B24" s="126" t="s">
        <v>63</v>
      </c>
      <c r="C24" s="113"/>
      <c r="D24" s="112"/>
      <c r="E24" s="121"/>
      <c r="F24" s="64"/>
      <c r="G24" s="64">
        <v>3000</v>
      </c>
      <c r="H24" s="37">
        <f t="shared" si="0"/>
        <v>3000</v>
      </c>
    </row>
    <row r="25" spans="1:8" ht="15" customHeight="1" x14ac:dyDescent="0.25">
      <c r="A25" s="115" t="s">
        <v>79</v>
      </c>
      <c r="B25" s="135" t="s">
        <v>68</v>
      </c>
      <c r="C25" s="113"/>
      <c r="D25" s="112"/>
      <c r="E25" s="121">
        <v>2000</v>
      </c>
      <c r="F25" s="64"/>
      <c r="G25" s="64"/>
      <c r="H25" s="37">
        <f t="shared" si="0"/>
        <v>2000</v>
      </c>
    </row>
    <row r="26" spans="1:8" ht="15" customHeight="1" x14ac:dyDescent="0.25">
      <c r="A26" s="119" t="s">
        <v>80</v>
      </c>
      <c r="B26" s="126" t="s">
        <v>62</v>
      </c>
      <c r="C26" s="113"/>
      <c r="D26" s="112"/>
      <c r="E26" s="121">
        <v>0</v>
      </c>
      <c r="F26" s="64"/>
      <c r="G26" s="64">
        <v>10000</v>
      </c>
      <c r="H26" s="37">
        <f t="shared" si="0"/>
        <v>10000</v>
      </c>
    </row>
    <row r="27" spans="1:8" ht="15" customHeight="1" x14ac:dyDescent="0.25">
      <c r="A27" s="115" t="s">
        <v>81</v>
      </c>
      <c r="B27" s="126" t="s">
        <v>67</v>
      </c>
      <c r="C27" s="113"/>
      <c r="D27" s="112"/>
      <c r="E27" s="121">
        <v>0</v>
      </c>
      <c r="F27" s="64"/>
      <c r="G27" s="64">
        <v>2000</v>
      </c>
      <c r="H27" s="37">
        <f t="shared" si="0"/>
        <v>2000</v>
      </c>
    </row>
    <row r="28" spans="1:8" ht="15" customHeight="1" x14ac:dyDescent="0.25">
      <c r="A28" s="115"/>
      <c r="B28" s="126" t="s">
        <v>66</v>
      </c>
      <c r="C28" s="113"/>
      <c r="D28" s="112"/>
      <c r="E28" s="121">
        <v>9000</v>
      </c>
      <c r="F28" s="64"/>
      <c r="G28" s="64">
        <v>9500</v>
      </c>
      <c r="H28" s="37">
        <f t="shared" si="0"/>
        <v>18500</v>
      </c>
    </row>
    <row r="29" spans="1:8" ht="15" customHeight="1" x14ac:dyDescent="0.25">
      <c r="A29" s="115"/>
    </row>
    <row r="30" spans="1:8" ht="15" customHeight="1" x14ac:dyDescent="0.25">
      <c r="A30" s="115"/>
      <c r="B30" s="115"/>
      <c r="C30" s="113"/>
      <c r="D30" s="112"/>
      <c r="E30" s="121"/>
      <c r="F30" s="64"/>
      <c r="G30" s="64"/>
      <c r="H30" s="37"/>
    </row>
    <row r="31" spans="1:8" ht="15" customHeight="1" x14ac:dyDescent="0.25">
      <c r="A31" s="115"/>
      <c r="B31" s="116"/>
      <c r="C31" s="113"/>
      <c r="D31" s="112"/>
      <c r="E31" s="121"/>
      <c r="F31" s="64"/>
      <c r="G31" s="64"/>
      <c r="H31" s="37"/>
    </row>
    <row r="32" spans="1:8" ht="15" customHeight="1" x14ac:dyDescent="0.25">
      <c r="A32" s="119"/>
      <c r="B32" s="116"/>
      <c r="C32" s="113"/>
      <c r="D32" s="112"/>
      <c r="E32" s="121"/>
      <c r="F32" s="64"/>
      <c r="G32" s="64"/>
      <c r="H32" s="37"/>
    </row>
    <row r="33" spans="1:8" s="105" customFormat="1" ht="15" customHeight="1" x14ac:dyDescent="0.25">
      <c r="A33" s="42" t="s">
        <v>5</v>
      </c>
      <c r="B33" s="75"/>
      <c r="C33" s="73"/>
      <c r="D33" s="74"/>
      <c r="E33" s="58">
        <f>SUM(E18:E32)</f>
        <v>230000</v>
      </c>
      <c r="F33" s="25">
        <f>SUM(F18:F32)</f>
        <v>50000</v>
      </c>
      <c r="G33" s="25">
        <f>SUM(G18:G32)</f>
        <v>285500</v>
      </c>
      <c r="H33" s="25">
        <f>SUM(H18:H32)</f>
        <v>565500</v>
      </c>
    </row>
    <row r="34" spans="1:8" s="105" customFormat="1" ht="15" customHeight="1" x14ac:dyDescent="0.25">
      <c r="A34" s="156"/>
      <c r="B34" s="157"/>
      <c r="C34" s="157"/>
      <c r="D34" s="157"/>
      <c r="E34" s="157"/>
      <c r="F34" s="157"/>
      <c r="G34" s="157"/>
      <c r="H34" s="157"/>
    </row>
    <row r="35" spans="1:8" s="120" customFormat="1" ht="30" customHeight="1" x14ac:dyDescent="0.25">
      <c r="A35" s="38" t="s">
        <v>2</v>
      </c>
      <c r="B35" s="53" t="s">
        <v>28</v>
      </c>
      <c r="C35" s="33" t="s">
        <v>17</v>
      </c>
      <c r="D35" s="59" t="s">
        <v>16</v>
      </c>
      <c r="E35" s="57" t="s">
        <v>8</v>
      </c>
      <c r="F35" s="34" t="s">
        <v>9</v>
      </c>
      <c r="G35" s="35" t="s">
        <v>23</v>
      </c>
      <c r="H35" s="34" t="s">
        <v>13</v>
      </c>
    </row>
    <row r="36" spans="1:8" ht="15" customHeight="1" x14ac:dyDescent="0.25">
      <c r="A36" s="102" t="s">
        <v>65</v>
      </c>
      <c r="B36" s="116"/>
      <c r="C36" s="113"/>
      <c r="D36" s="112"/>
      <c r="E36" s="91"/>
      <c r="F36" s="64"/>
      <c r="G36" s="64"/>
      <c r="H36" s="37"/>
    </row>
    <row r="37" spans="1:8" ht="15" customHeight="1" x14ac:dyDescent="0.25">
      <c r="A37" s="119" t="s">
        <v>77</v>
      </c>
      <c r="B37" s="116" t="s">
        <v>82</v>
      </c>
      <c r="C37" s="113">
        <v>5</v>
      </c>
      <c r="D37" s="112">
        <v>250</v>
      </c>
      <c r="E37" s="91"/>
      <c r="F37" s="64"/>
      <c r="G37" s="64">
        <f>(D37*C37)</f>
        <v>1250</v>
      </c>
      <c r="H37" s="37">
        <f>SUM(F37:G37)</f>
        <v>1250</v>
      </c>
    </row>
    <row r="38" spans="1:8" ht="15" customHeight="1" x14ac:dyDescent="0.25">
      <c r="A38" s="115" t="s">
        <v>80</v>
      </c>
      <c r="B38" s="116" t="s">
        <v>83</v>
      </c>
      <c r="C38" s="113">
        <v>5</v>
      </c>
      <c r="D38" s="112">
        <v>350</v>
      </c>
      <c r="E38" s="91"/>
      <c r="F38" s="64"/>
      <c r="G38" s="64">
        <f>(D38*C38)</f>
        <v>1750</v>
      </c>
      <c r="H38" s="37">
        <f>SUM(E38:G38)</f>
        <v>1750</v>
      </c>
    </row>
    <row r="39" spans="1:8" ht="15" customHeight="1" x14ac:dyDescent="0.25">
      <c r="A39" s="115"/>
      <c r="B39" s="116"/>
      <c r="C39" s="113"/>
      <c r="D39" s="112"/>
      <c r="E39" s="91"/>
      <c r="F39" s="64"/>
      <c r="G39" s="64"/>
      <c r="H39" s="37"/>
    </row>
    <row r="40" spans="1:8" ht="15" customHeight="1" x14ac:dyDescent="0.25">
      <c r="A40" s="118"/>
      <c r="B40" s="116"/>
      <c r="C40" s="113"/>
      <c r="D40" s="112"/>
      <c r="E40" s="91"/>
      <c r="F40" s="64"/>
      <c r="G40" s="64"/>
      <c r="H40" s="37"/>
    </row>
    <row r="41" spans="1:8" ht="15" customHeight="1" x14ac:dyDescent="0.25">
      <c r="A41" s="115"/>
      <c r="B41" s="116"/>
      <c r="C41" s="113"/>
      <c r="D41" s="112"/>
      <c r="E41" s="91"/>
      <c r="F41" s="64"/>
      <c r="G41" s="64"/>
      <c r="H41" s="37"/>
    </row>
    <row r="42" spans="1:8" ht="15" customHeight="1" x14ac:dyDescent="0.25">
      <c r="A42" s="115"/>
      <c r="B42" s="116"/>
      <c r="C42" s="113"/>
      <c r="D42" s="112"/>
      <c r="E42" s="91"/>
      <c r="F42" s="64"/>
      <c r="G42" s="64"/>
      <c r="H42" s="37"/>
    </row>
    <row r="43" spans="1:8" ht="15" customHeight="1" x14ac:dyDescent="0.25">
      <c r="A43" s="102"/>
      <c r="B43" s="116"/>
      <c r="C43" s="113"/>
      <c r="D43" s="112"/>
      <c r="E43" s="91"/>
      <c r="F43" s="64"/>
      <c r="G43" s="64"/>
      <c r="H43" s="37"/>
    </row>
    <row r="44" spans="1:8" ht="15" customHeight="1" x14ac:dyDescent="0.25">
      <c r="A44" s="117"/>
      <c r="B44" s="116"/>
      <c r="C44" s="113"/>
      <c r="D44" s="112"/>
      <c r="E44" s="91"/>
      <c r="F44" s="64"/>
      <c r="G44" s="64"/>
      <c r="H44" s="37"/>
    </row>
    <row r="45" spans="1:8" ht="15" customHeight="1" x14ac:dyDescent="0.25">
      <c r="A45" s="115"/>
      <c r="B45" s="116"/>
      <c r="C45" s="113"/>
      <c r="D45" s="112"/>
      <c r="E45" s="91"/>
      <c r="F45" s="64"/>
      <c r="G45" s="64"/>
      <c r="H45" s="37"/>
    </row>
    <row r="46" spans="1:8" ht="15" customHeight="1" x14ac:dyDescent="0.25">
      <c r="A46" s="102"/>
      <c r="B46" s="116"/>
      <c r="C46" s="113"/>
      <c r="D46" s="112"/>
      <c r="E46" s="91"/>
      <c r="F46" s="64"/>
      <c r="G46" s="64"/>
      <c r="H46" s="37"/>
    </row>
    <row r="47" spans="1:8" ht="15" customHeight="1" x14ac:dyDescent="0.25">
      <c r="A47" s="115"/>
      <c r="B47" s="114"/>
      <c r="C47" s="113"/>
      <c r="D47" s="112"/>
      <c r="E47" s="91"/>
      <c r="F47" s="64"/>
      <c r="G47" s="64"/>
      <c r="H47" s="37"/>
    </row>
    <row r="48" spans="1:8" s="105" customFormat="1" ht="15" customHeight="1" x14ac:dyDescent="0.25">
      <c r="A48" s="75" t="s">
        <v>6</v>
      </c>
      <c r="B48" s="67"/>
      <c r="C48" s="69"/>
      <c r="D48" s="72"/>
      <c r="E48" s="60"/>
      <c r="F48" s="39">
        <f>SUM(F36:F47)</f>
        <v>0</v>
      </c>
      <c r="G48" s="39">
        <f>SUM(G36:G47)</f>
        <v>3000</v>
      </c>
      <c r="H48" s="39">
        <f>SUM(H36:H47)</f>
        <v>3000</v>
      </c>
    </row>
    <row r="49" spans="1:8" s="105" customFormat="1" ht="15" customHeight="1" x14ac:dyDescent="0.25">
      <c r="A49" s="104"/>
      <c r="B49" s="107"/>
      <c r="E49" s="106"/>
      <c r="F49" s="106"/>
      <c r="G49" s="106"/>
      <c r="H49" s="106"/>
    </row>
    <row r="50" spans="1:8" s="105" customFormat="1" ht="29" x14ac:dyDescent="0.25">
      <c r="A50" s="42" t="s">
        <v>61</v>
      </c>
      <c r="B50" s="67"/>
      <c r="C50" s="68"/>
      <c r="D50" s="70"/>
      <c r="E50" s="57" t="s">
        <v>8</v>
      </c>
      <c r="F50" s="49" t="s">
        <v>9</v>
      </c>
      <c r="G50" s="35" t="s">
        <v>23</v>
      </c>
      <c r="H50" s="34" t="s">
        <v>13</v>
      </c>
    </row>
    <row r="51" spans="1:8" s="105" customFormat="1" ht="15" customHeight="1" x14ac:dyDescent="0.25">
      <c r="A51" s="111" t="s">
        <v>22</v>
      </c>
      <c r="B51" s="110"/>
      <c r="C51" s="109"/>
      <c r="D51" s="108"/>
      <c r="E51" s="92"/>
      <c r="F51" s="64"/>
      <c r="G51" s="64"/>
      <c r="H51" s="64"/>
    </row>
    <row r="52" spans="1:8" s="105" customFormat="1" ht="15" customHeight="1" x14ac:dyDescent="0.25">
      <c r="A52" s="42" t="s">
        <v>14</v>
      </c>
      <c r="B52" s="67"/>
      <c r="C52" s="69"/>
      <c r="D52" s="72"/>
      <c r="E52" s="60"/>
      <c r="F52" s="39"/>
      <c r="G52" s="39"/>
      <c r="H52" s="39"/>
    </row>
    <row r="53" spans="1:8" s="105" customFormat="1" ht="15" customHeight="1" x14ac:dyDescent="0.25">
      <c r="A53" s="104"/>
      <c r="B53" s="107"/>
      <c r="E53" s="106"/>
      <c r="F53" s="106"/>
      <c r="G53" s="106"/>
      <c r="H53" s="106"/>
    </row>
    <row r="54" spans="1:8" s="105" customFormat="1" ht="15" customHeight="1" x14ac:dyDescent="0.25">
      <c r="A54" s="41" t="s">
        <v>7</v>
      </c>
      <c r="B54" s="67"/>
      <c r="C54" s="76"/>
      <c r="D54" s="72"/>
      <c r="E54" s="78">
        <f>E33</f>
        <v>230000</v>
      </c>
      <c r="F54" s="78">
        <f>F48+F33+F52</f>
        <v>50000</v>
      </c>
      <c r="G54" s="78">
        <f>G48+G33+G52</f>
        <v>288500</v>
      </c>
      <c r="H54" s="78">
        <f>H48+H33+H52</f>
        <v>568500</v>
      </c>
    </row>
    <row r="55" spans="1:8" ht="15" customHeight="1" x14ac:dyDescent="0.25">
      <c r="A55" s="142" t="s">
        <v>56</v>
      </c>
      <c r="B55" s="143"/>
      <c r="C55" s="144"/>
      <c r="D55" s="144"/>
      <c r="E55" s="144"/>
      <c r="F55" s="144"/>
      <c r="G55" s="144"/>
      <c r="H55" s="145"/>
    </row>
    <row r="57" spans="1:8" ht="14.5" x14ac:dyDescent="0.25">
      <c r="A57" s="104"/>
      <c r="B57" s="24" t="s">
        <v>30</v>
      </c>
      <c r="C57" s="34" t="s">
        <v>24</v>
      </c>
      <c r="D57" s="34" t="s">
        <v>25</v>
      </c>
      <c r="E57" s="34" t="s">
        <v>26</v>
      </c>
    </row>
    <row r="58" spans="1:8" x14ac:dyDescent="0.25">
      <c r="A58" s="103"/>
      <c r="B58" s="102" t="s">
        <v>57</v>
      </c>
      <c r="C58" s="65">
        <v>10</v>
      </c>
      <c r="D58" s="65">
        <f>(D59/H54)*100</f>
        <v>59.54265611257695</v>
      </c>
      <c r="E58" s="66" t="str">
        <f>IF(C58&gt;D58,"Fail","Pass")</f>
        <v>Pass</v>
      </c>
    </row>
    <row r="59" spans="1:8" ht="15" customHeight="1" x14ac:dyDescent="0.25">
      <c r="A59" s="103"/>
      <c r="B59" s="102" t="s">
        <v>58</v>
      </c>
      <c r="C59" s="63">
        <f>H54*0.1</f>
        <v>56850</v>
      </c>
      <c r="D59" s="64">
        <f>G54+F54</f>
        <v>338500</v>
      </c>
      <c r="E59" s="66" t="str">
        <f>IF(C59&gt;D59,"Fail","Pass")</f>
        <v>Pass</v>
      </c>
    </row>
  </sheetData>
  <mergeCells count="8">
    <mergeCell ref="A34:H34"/>
    <mergeCell ref="A55:H55"/>
    <mergeCell ref="A1:H1"/>
    <mergeCell ref="A2:G2"/>
    <mergeCell ref="D3:D15"/>
    <mergeCell ref="A5:A8"/>
    <mergeCell ref="A11:A14"/>
    <mergeCell ref="A16:H16"/>
  </mergeCells>
  <conditionalFormatting sqref="E58:E59">
    <cfRule type="cellIs" dxfId="1" priority="1" operator="equal">
      <formula>"Fail"</formula>
    </cfRule>
    <cfRule type="cellIs" dxfId="0" priority="2" operator="equal">
      <formula>"Pass"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Form</vt:lpstr>
      <vt:lpstr>Sample</vt:lpstr>
      <vt:lpstr>Sample Land Acquisition</vt:lpstr>
      <vt:lpstr>'Budget Form'!Print_Area</vt:lpstr>
      <vt:lpstr>Sample!Print_Area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dvanfoss</dc:creator>
  <cp:lastModifiedBy>Chris</cp:lastModifiedBy>
  <cp:lastPrinted>2020-06-25T17:15:52Z</cp:lastPrinted>
  <dcterms:created xsi:type="dcterms:W3CDTF">2003-07-30T21:23:54Z</dcterms:created>
  <dcterms:modified xsi:type="dcterms:W3CDTF">2020-07-02T18:26:20Z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